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0" yWindow="32760" windowWidth="13845" windowHeight="10770" tabRatio="856" firstSheet="17" activeTab="22"/>
  </bookViews>
  <sheets>
    <sheet name="1 医務薬事施設（薬事）" sheetId="1" r:id="rId1"/>
    <sheet name="2 医療施設別病床数 " sheetId="2" r:id="rId2"/>
    <sheet name="4 血液事業" sheetId="3" state="hidden" r:id="rId3"/>
    <sheet name="3 血液事業1" sheetId="4" r:id="rId4"/>
    <sheet name="4(1)(2)(3) 医療施設立入検査(病・診・歯)" sheetId="5" r:id="rId5"/>
    <sheet name="4(4) 医療施設立入検査(助産)" sheetId="6" r:id="rId6"/>
    <sheet name="4(5)(6) 医療施設立入検査(施術)" sheetId="7" r:id="rId7"/>
    <sheet name="4(7)(8) 医療施設立入検査(施術・衛生)" sheetId="8" r:id="rId8"/>
    <sheet name="6(1) 薬事施設区別立入検査 " sheetId="9" state="hidden" r:id="rId9"/>
    <sheet name="6(2) 薬事施設立入検査 " sheetId="10" state="hidden" r:id="rId10"/>
    <sheet name="7(1) 毒物・劇物取扱施設区別立入検査 " sheetId="11" state="hidden" r:id="rId11"/>
    <sheet name="7(2) 毒物・劇物取扱施設立入検査 " sheetId="12" state="hidden" r:id="rId12"/>
    <sheet name="8(1) 麻薬取扱施設区別立入検査" sheetId="13" state="hidden" r:id="rId13"/>
    <sheet name="8(2) 麻薬取扱施設立入検査 " sheetId="14" state="hidden" r:id="rId14"/>
    <sheet name="9(1) 覚せい剤取扱施設区別検査 " sheetId="15" state="hidden" r:id="rId15"/>
    <sheet name="9(2) 覚せい剤取扱施設立入検査" sheetId="16" state="hidden" r:id="rId16"/>
    <sheet name="5(1) 薬事施設区別立入検査" sheetId="17" r:id="rId17"/>
    <sheet name="5(2) 薬事施設立入検査" sheetId="18" r:id="rId18"/>
    <sheet name="6(1) 毒物・劇物取扱施設区別立入検査  (2)" sheetId="19" r:id="rId19"/>
    <sheet name="6(2) 毒物・劇物取扱施設立入検査  (2)" sheetId="20" r:id="rId20"/>
    <sheet name="7(1) 麻薬取扱施設区別立入検査 (2)" sheetId="21" r:id="rId21"/>
    <sheet name="7(2) 麻薬取扱施設立入検査  (2)" sheetId="22" r:id="rId22"/>
    <sheet name="8(1) 覚せい剤取扱施設区別検査" sheetId="23" r:id="rId23"/>
    <sheet name="8(2) 覚せい剤取扱施設立入検査　" sheetId="24" r:id="rId24"/>
    <sheet name="9(1)医務関係市民相談件数" sheetId="25" r:id="rId25"/>
    <sheet name="9(2)薬事関係市民相談件数 " sheetId="26" r:id="rId26"/>
    <sheet name="10(2)薬事関係市民相談件数" sheetId="27" state="hidden" r:id="rId27"/>
  </sheets>
  <externalReferences>
    <externalReference r:id="rId30"/>
  </externalReferences>
  <definedNames>
    <definedName name="_xlfn.SINGLE" hidden="1">#NAME?</definedName>
    <definedName name="_xlnm.Print_Area" localSheetId="20">'7(1) 麻薬取扱施設区別立入検査 (2)'!$A$1:$Q$25</definedName>
    <definedName name="_xlnm.Print_Area" localSheetId="23">'8(2) 覚せい剤取扱施設立入検査　'!$A$1:$Q$14</definedName>
    <definedName name="_xlnm.Print_Area" localSheetId="15">'9(2) 覚せい剤取扱施設立入検査'!$A$1:$Q$14</definedName>
    <definedName name="Z_1968F385_4C62_4FE2_93AF_93A4ACABCD4E_.wvu.PrintArea" localSheetId="23" hidden="1">'8(2) 覚せい剤取扱施設立入検査　'!$A$1:$Q$14</definedName>
    <definedName name="Z_1968F385_4C62_4FE2_93AF_93A4ACABCD4E_.wvu.PrintArea" localSheetId="15" hidden="1">'9(2) 覚せい剤取扱施設立入検査'!$A$1:$Q$14</definedName>
    <definedName name="Z_1BAE9910_00D4_4002_8111_B33E076EB488_.wvu.PrintArea" localSheetId="23" hidden="1">'8(2) 覚せい剤取扱施設立入検査　'!$A$1:$Q$14</definedName>
    <definedName name="Z_1BAE9910_00D4_4002_8111_B33E076EB488_.wvu.PrintArea" localSheetId="15" hidden="1">'9(2) 覚せい剤取扱施設立入検査'!$A$1:$Q$14</definedName>
    <definedName name="Z_27DA1565_9C04_4A1B_920C_05324B7F0F40_.wvu.PrintArea" localSheetId="23" hidden="1">'8(2) 覚せい剤取扱施設立入検査　'!$A$1:$Q$14</definedName>
    <definedName name="Z_27DA1565_9C04_4A1B_920C_05324B7F0F40_.wvu.PrintArea" localSheetId="15" hidden="1">'9(2) 覚せい剤取扱施設立入検査'!$A$1:$Q$14</definedName>
    <definedName name="Z_59F2EE23_0137_424D_868E_F0ED0EDCA936_.wvu.PrintArea" localSheetId="23" hidden="1">'8(2) 覚せい剤取扱施設立入検査　'!$A$1:$Q$14</definedName>
    <definedName name="Z_59F2EE23_0137_424D_868E_F0ED0EDCA936_.wvu.PrintArea" localSheetId="15" hidden="1">'9(2) 覚せい剤取扱施設立入検査'!$A$1:$Q$14</definedName>
    <definedName name="Z_5FBC74B9_1043_42F3_9482_5B50F46EDE86_.wvu.PrintArea" localSheetId="23" hidden="1">'8(2) 覚せい剤取扱施設立入検査　'!$A$1:$Q$14</definedName>
    <definedName name="Z_5FBC74B9_1043_42F3_9482_5B50F46EDE86_.wvu.PrintArea" localSheetId="15" hidden="1">'9(2) 覚せい剤取扱施設立入検査'!$A$1:$Q$14</definedName>
    <definedName name="Z_7B0A29A6_4A24_47B1_B037_7245B823FEE4_.wvu.PrintArea" localSheetId="23" hidden="1">'8(2) 覚せい剤取扱施設立入検査　'!$A$1:$Q$14</definedName>
    <definedName name="Z_7B0A29A6_4A24_47B1_B037_7245B823FEE4_.wvu.PrintArea" localSheetId="15" hidden="1">'9(2) 覚せい剤取扱施設立入検査'!$A$1:$Q$14</definedName>
    <definedName name="Z_869E586F_BCD4_4E5E_93EB_A1E11A516D07_.wvu.PrintArea" localSheetId="23" hidden="1">'8(2) 覚せい剤取扱施設立入検査　'!$A$1:$Q$14</definedName>
    <definedName name="Z_869E586F_BCD4_4E5E_93EB_A1E11A516D07_.wvu.PrintArea" localSheetId="15" hidden="1">'9(2) 覚せい剤取扱施設立入検査'!$A$1:$Q$14</definedName>
    <definedName name="Z_8892AD4A_B50B_42BB_A1BC_FE1227F6D6C7_.wvu.PrintArea" localSheetId="23" hidden="1">'8(2) 覚せい剤取扱施設立入検査　'!$A$1:$Q$14</definedName>
    <definedName name="Z_8892AD4A_B50B_42BB_A1BC_FE1227F6D6C7_.wvu.PrintArea" localSheetId="15" hidden="1">'9(2) 覚せい剤取扱施設立入検査'!$A$1:$Q$14</definedName>
    <definedName name="Z_89E730C7_D56E_46F7_ADD3_807E8B511954_.wvu.PrintArea" localSheetId="23" hidden="1">'8(2) 覚せい剤取扱施設立入検査　'!$A$1:$Q$14</definedName>
    <definedName name="Z_89E730C7_D56E_46F7_ADD3_807E8B511954_.wvu.PrintArea" localSheetId="15" hidden="1">'9(2) 覚せい剤取扱施設立入検査'!$A$1:$Q$14</definedName>
    <definedName name="Z_BC4F4C7A_5622_4E31_ABE0_5727EA1341D4_.wvu.PrintArea" localSheetId="23" hidden="1">'8(2) 覚せい剤取扱施設立入検査　'!$A$1:$Q$14</definedName>
    <definedName name="Z_BC4F4C7A_5622_4E31_ABE0_5727EA1341D4_.wvu.PrintArea" localSheetId="15" hidden="1">'9(2) 覚せい剤取扱施設立入検査'!$A$1:$Q$14</definedName>
  </definedNames>
  <calcPr fullCalcOnLoad="1"/>
</workbook>
</file>

<file path=xl/comments1.xml><?xml version="1.0" encoding="utf-8"?>
<comments xmlns="http://schemas.openxmlformats.org/spreadsheetml/2006/main">
  <authors>
    <author>平田 周平</author>
  </authors>
  <commentList>
    <comment ref="O22" authorId="0">
      <text>
        <r>
          <rPr>
            <b/>
            <sz val="9"/>
            <rFont val="MS P ゴシック"/>
            <family val="3"/>
          </rPr>
          <t>平田 周平:</t>
        </r>
        <r>
          <rPr>
            <sz val="9"/>
            <rFont val="MS P ゴシック"/>
            <family val="3"/>
          </rPr>
          <t xml:space="preserve">
許可範囲外の事務であり、令和４年度より書類の経由事務もなくなったので、削除いただきたい。</t>
        </r>
      </text>
    </comment>
  </commentList>
</comments>
</file>

<file path=xl/comments17.xml><?xml version="1.0" encoding="utf-8"?>
<comments xmlns="http://schemas.openxmlformats.org/spreadsheetml/2006/main">
  <authors>
    <author>平田 周平</author>
  </authors>
  <commentList>
    <comment ref="Q23" authorId="0">
      <text>
        <r>
          <rPr>
            <b/>
            <sz val="9"/>
            <rFont val="MS P ゴシック"/>
            <family val="3"/>
          </rPr>
          <t>平田 周平:</t>
        </r>
        <r>
          <rPr>
            <sz val="9"/>
            <rFont val="MS P ゴシック"/>
            <family val="3"/>
          </rPr>
          <t xml:space="preserve">
該当施設がないので、削除いただきたい</t>
        </r>
      </text>
    </comment>
  </commentList>
</comments>
</file>

<file path=xl/comments19.xml><?xml version="1.0" encoding="utf-8"?>
<comments xmlns="http://schemas.openxmlformats.org/spreadsheetml/2006/main">
  <authors>
    <author>平田 周平</author>
  </authors>
  <commentList>
    <comment ref="P15" authorId="0">
      <text>
        <r>
          <rPr>
            <b/>
            <sz val="9"/>
            <rFont val="MS P ゴシック"/>
            <family val="3"/>
          </rPr>
          <t>平田 周平:</t>
        </r>
        <r>
          <rPr>
            <sz val="9"/>
            <rFont val="MS P ゴシック"/>
            <family val="3"/>
          </rPr>
          <t xml:space="preserve">
15行目は、12～14行目の計なので削除したい</t>
        </r>
      </text>
    </comment>
  </commentList>
</comments>
</file>

<file path=xl/comments21.xml><?xml version="1.0" encoding="utf-8"?>
<comments xmlns="http://schemas.openxmlformats.org/spreadsheetml/2006/main">
  <authors>
    <author>棚橋 佳子</author>
  </authors>
  <commentList>
    <comment ref="E23" authorId="0">
      <text>
        <r>
          <rPr>
            <b/>
            <sz val="9"/>
            <rFont val="MS P ゴシック"/>
            <family val="3"/>
          </rPr>
          <t>棚橋 佳子:</t>
        </r>
        <r>
          <rPr>
            <sz val="9"/>
            <rFont val="MS P ゴシック"/>
            <family val="3"/>
          </rPr>
          <t xml:space="preserve">
「＊」を「･･･」に変更した</t>
        </r>
      </text>
    </comment>
  </commentList>
</comments>
</file>

<file path=xl/comments22.xml><?xml version="1.0" encoding="utf-8"?>
<comments xmlns="http://schemas.openxmlformats.org/spreadsheetml/2006/main">
  <authors>
    <author>棚橋 佳子</author>
  </authors>
  <commentList>
    <comment ref="E23" authorId="0">
      <text>
        <r>
          <rPr>
            <b/>
            <sz val="9"/>
            <rFont val="MS P ゴシック"/>
            <family val="3"/>
          </rPr>
          <t>棚橋 佳子:</t>
        </r>
        <r>
          <rPr>
            <sz val="9"/>
            <rFont val="MS P ゴシック"/>
            <family val="3"/>
          </rPr>
          <t xml:space="preserve">
「＊」を「･･･」に変更した</t>
        </r>
      </text>
    </comment>
  </commentList>
</comments>
</file>

<file path=xl/comments23.xml><?xml version="1.0" encoding="utf-8"?>
<comments xmlns="http://schemas.openxmlformats.org/spreadsheetml/2006/main">
  <authors>
    <author>棚橋 佳子</author>
  </authors>
  <commentList>
    <comment ref="D13" authorId="0">
      <text>
        <r>
          <rPr>
            <b/>
            <sz val="9"/>
            <rFont val="MS P ゴシック"/>
            <family val="3"/>
          </rPr>
          <t>棚橋 佳子:</t>
        </r>
        <r>
          <rPr>
            <sz val="9"/>
            <rFont val="MS P ゴシック"/>
            <family val="3"/>
          </rPr>
          <t xml:space="preserve">
「＊」を「･･･」に変更した</t>
        </r>
      </text>
    </comment>
  </commentList>
</comments>
</file>

<file path=xl/comments24.xml><?xml version="1.0" encoding="utf-8"?>
<comments xmlns="http://schemas.openxmlformats.org/spreadsheetml/2006/main">
  <authors>
    <author>棚橋 佳子</author>
  </authors>
  <commentList>
    <comment ref="D12" authorId="0">
      <text>
        <r>
          <rPr>
            <b/>
            <sz val="9"/>
            <rFont val="MS P ゴシック"/>
            <family val="3"/>
          </rPr>
          <t>棚橋 佳子:</t>
        </r>
        <r>
          <rPr>
            <sz val="9"/>
            <rFont val="MS P ゴシック"/>
            <family val="3"/>
          </rPr>
          <t xml:space="preserve">
「＊」を「･･･」に変更した</t>
        </r>
      </text>
    </comment>
  </commentList>
</comments>
</file>

<file path=xl/sharedStrings.xml><?xml version="1.0" encoding="utf-8"?>
<sst xmlns="http://schemas.openxmlformats.org/spreadsheetml/2006/main" count="1260" uniqueCount="339">
  <si>
    <t>法25条に
基づく立入
検査件数</t>
  </si>
  <si>
    <t>療養病床</t>
  </si>
  <si>
    <t>一般病床</t>
  </si>
  <si>
    <t>法27条に基づく
使用許可件数</t>
  </si>
  <si>
    <t>処分件数</t>
  </si>
  <si>
    <t>告発件数</t>
  </si>
  <si>
    <t>新規件数</t>
  </si>
  <si>
    <t>廃止件数</t>
  </si>
  <si>
    <t>新　規</t>
  </si>
  <si>
    <t>変　更</t>
  </si>
  <si>
    <t>改善命令</t>
  </si>
  <si>
    <t>その他</t>
  </si>
  <si>
    <t>総数</t>
  </si>
  <si>
    <t>施　　設　　数</t>
  </si>
  <si>
    <t>立入検査数</t>
  </si>
  <si>
    <t>毒物劇物業務上取扱者（要届出）　</t>
  </si>
  <si>
    <t>毒物劇物販売業</t>
  </si>
  <si>
    <t>2　医療施設別病床数</t>
  </si>
  <si>
    <t>区　　　　　　　分</t>
  </si>
  <si>
    <t>総　　　　　数</t>
  </si>
  <si>
    <t>その他</t>
  </si>
  <si>
    <t>区分</t>
  </si>
  <si>
    <t>病　　　　　院</t>
  </si>
  <si>
    <t>精神病床</t>
  </si>
  <si>
    <t>感染症病床</t>
  </si>
  <si>
    <t>結核病床</t>
  </si>
  <si>
    <t>一般診療所</t>
  </si>
  <si>
    <t>歯科診療所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</si>
  <si>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</si>
  <si>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</si>
  <si>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</si>
  <si>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</si>
  <si>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</si>
  <si>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</si>
  <si>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</si>
  <si>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</si>
  <si>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</si>
  <si>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1　医務薬事関係施設数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</si>
  <si>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</si>
  <si>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</si>
  <si>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</si>
  <si>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</si>
  <si>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</si>
  <si>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</si>
  <si>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</si>
  <si>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</si>
  <si>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</si>
  <si>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</si>
  <si>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</si>
  <si>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病　　　　　院</t>
  </si>
  <si>
    <t>一般診療所</t>
  </si>
  <si>
    <t>歯科診療所</t>
  </si>
  <si>
    <t>助　　産　　所</t>
  </si>
  <si>
    <t>施　　術　　所</t>
  </si>
  <si>
    <t>歯科技工所</t>
  </si>
  <si>
    <t>薬　　　　　局</t>
  </si>
  <si>
    <t>採　　　血　　　業</t>
  </si>
  <si>
    <t>覚せい剤施用機関</t>
  </si>
  <si>
    <t>衛生検査所</t>
  </si>
  <si>
    <t>区                           分</t>
  </si>
  <si>
    <t>製造業(薬局）</t>
  </si>
  <si>
    <t>１　種</t>
  </si>
  <si>
    <t>２　種</t>
  </si>
  <si>
    <t>配置販売業</t>
  </si>
  <si>
    <t xml:space="preserve">  (3)　歯科診療所</t>
  </si>
  <si>
    <t xml:space="preserve">  (2)　一般診療所</t>
  </si>
  <si>
    <t xml:space="preserve">  (5)　歯科技工所</t>
  </si>
  <si>
    <t xml:space="preserve">  (6)　施術所（あん摩等）</t>
  </si>
  <si>
    <t xml:space="preserve">  (8)　衛生検査所</t>
  </si>
  <si>
    <t xml:space="preserve">  (4)　助　産　所</t>
  </si>
  <si>
    <t xml:space="preserve">  (1)　病　　　　院</t>
  </si>
  <si>
    <t>新規件数</t>
  </si>
  <si>
    <t>廃止件数</t>
  </si>
  <si>
    <t>(1)　医務関係市民相談件数</t>
  </si>
  <si>
    <t>相談内容</t>
  </si>
  <si>
    <t>件数</t>
  </si>
  <si>
    <t>総数</t>
  </si>
  <si>
    <t>治療費に関すること</t>
  </si>
  <si>
    <t>その他</t>
  </si>
  <si>
    <t>医　　薬　　品</t>
  </si>
  <si>
    <t>特　例　販　売　業</t>
  </si>
  <si>
    <t>処分等件数 (告発等を含む)</t>
  </si>
  <si>
    <t>製造業（専業)</t>
  </si>
  <si>
    <t>製造販売業（専業)</t>
  </si>
  <si>
    <t>医薬部外品製造業・製造販売業</t>
  </si>
  <si>
    <t>化粧品製造業・製造販売業</t>
  </si>
  <si>
    <t>医療機器製造業・製造販売業</t>
  </si>
  <si>
    <t>麻　薬　取　扱　施設</t>
  </si>
  <si>
    <t>覚せい剤原料取扱者</t>
  </si>
  <si>
    <t>第3章　医　　務　　薬　　事</t>
  </si>
  <si>
    <t>資料　保健所医療政策課</t>
  </si>
  <si>
    <t>(1)　方法別献血状況</t>
  </si>
  <si>
    <t>区　　分</t>
  </si>
  <si>
    <t>総　　数</t>
  </si>
  <si>
    <t>成分献血</t>
  </si>
  <si>
    <t>札幌市</t>
  </si>
  <si>
    <t>北海道</t>
  </si>
  <si>
    <t>資料　北海道赤十字血液センター</t>
  </si>
  <si>
    <t>(2)　製剤別供給状況</t>
  </si>
  <si>
    <t>赤血球製剤</t>
  </si>
  <si>
    <t>血しょう製剤</t>
  </si>
  <si>
    <t>血小板製剤</t>
  </si>
  <si>
    <t>全　　　　血</t>
  </si>
  <si>
    <t>立　　　　入　　　　検　　　　査　　　　施　　　　設　　　　数</t>
  </si>
  <si>
    <t>区       　　　　　　分</t>
  </si>
  <si>
    <t>前年度立入施設数</t>
  </si>
  <si>
    <t>薬局</t>
  </si>
  <si>
    <t>医薬品</t>
  </si>
  <si>
    <t>特例販売業</t>
  </si>
  <si>
    <t>１   種</t>
  </si>
  <si>
    <t>２   種</t>
  </si>
  <si>
    <t>医　 薬
部外品</t>
  </si>
  <si>
    <t>製造業・製造販売業</t>
  </si>
  <si>
    <t>販売業</t>
  </si>
  <si>
    <t>化粧品</t>
  </si>
  <si>
    <t>医　 療
機   器</t>
  </si>
  <si>
    <t>製造業･製造販売業</t>
  </si>
  <si>
    <t>用</t>
  </si>
  <si>
    <t>具</t>
  </si>
  <si>
    <t>業務上取扱施設</t>
  </si>
  <si>
    <t>立入検査施設数</t>
  </si>
  <si>
    <t>違反発見施設数</t>
  </si>
  <si>
    <t>違　　　反　　　発　　　見　　　件　　　数</t>
  </si>
  <si>
    <t>措置件数</t>
  </si>
  <si>
    <t>無許可無届業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</si>
  <si>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</si>
  <si>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</si>
  <si>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</si>
  <si>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</si>
  <si>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</si>
  <si>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</si>
  <si>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</si>
  <si>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指導票による改善指導</t>
  </si>
  <si>
    <t>始末書等の徴収</t>
  </si>
  <si>
    <t>１ 種</t>
  </si>
  <si>
    <t>２ 種</t>
  </si>
  <si>
    <t>総　　　　　　数</t>
  </si>
  <si>
    <t>製造業</t>
  </si>
  <si>
    <t>輸入業</t>
  </si>
  <si>
    <t>一般</t>
  </si>
  <si>
    <t>農業用品目</t>
  </si>
  <si>
    <t>電気めっき事業</t>
  </si>
  <si>
    <t>金属熱処理事業</t>
  </si>
  <si>
    <t>運送事業</t>
  </si>
  <si>
    <t>特定毒物研究者</t>
  </si>
  <si>
    <t>販　売　業</t>
  </si>
  <si>
    <t>特定品目</t>
  </si>
  <si>
    <t>（要届出）
業務上取扱者</t>
  </si>
  <si>
    <t>無登録・無許可・無届出</t>
  </si>
  <si>
    <t>保管場所の表示</t>
  </si>
  <si>
    <t>不正表示</t>
  </si>
  <si>
    <t>貯蔵・陳列</t>
  </si>
  <si>
    <t>廃棄</t>
  </si>
  <si>
    <t>特定毒物の取扱</t>
  </si>
  <si>
    <t>譲渡手続・交付</t>
  </si>
  <si>
    <t>構造設備</t>
  </si>
  <si>
    <t>取扱責任者</t>
  </si>
  <si>
    <t>元卸売業者</t>
  </si>
  <si>
    <t>卸売業者</t>
  </si>
  <si>
    <t>小売業者</t>
  </si>
  <si>
    <t>病院</t>
  </si>
  <si>
    <t>一般診療所</t>
  </si>
  <si>
    <t>歯科診療所</t>
  </si>
  <si>
    <t>飼育動物診療施設</t>
  </si>
  <si>
    <t>研究者</t>
  </si>
  <si>
    <t>薬局</t>
  </si>
  <si>
    <t>試験研究施設</t>
  </si>
  <si>
    <t>立入検査業務所数</t>
  </si>
  <si>
    <t>違反発見業務所数</t>
  </si>
  <si>
    <t>無免許・無登録</t>
  </si>
  <si>
    <t>譲渡・譲受</t>
  </si>
  <si>
    <t>施用・使用処方せん</t>
  </si>
  <si>
    <t>広告</t>
  </si>
  <si>
    <t>容器・被包の記載事項</t>
  </si>
  <si>
    <t>管理・保管</t>
  </si>
  <si>
    <t>事故届</t>
  </si>
  <si>
    <t>譲渡・譲受等の帳簿・記録</t>
  </si>
  <si>
    <t>施用の記録</t>
  </si>
  <si>
    <t>年間届報告</t>
  </si>
  <si>
    <t>麻  薬</t>
  </si>
  <si>
    <t>診療施設</t>
  </si>
  <si>
    <t>介護老人保健施設</t>
  </si>
  <si>
    <t>向精神薬</t>
  </si>
  <si>
    <t>大臣指定施用機関</t>
  </si>
  <si>
    <t>知事指定施用機関</t>
  </si>
  <si>
    <t>取扱者</t>
  </si>
  <si>
    <t>病院・診療所</t>
  </si>
  <si>
    <t>無指定</t>
  </si>
  <si>
    <t>施用・使用</t>
  </si>
  <si>
    <t>帳簿</t>
  </si>
  <si>
    <t>報告</t>
  </si>
  <si>
    <t>覚せい剤</t>
  </si>
  <si>
    <t>覚せい剤
原　　  料</t>
  </si>
  <si>
    <t>区　           　　　分</t>
  </si>
  <si>
    <t>立入検査業務所数</t>
  </si>
  <si>
    <t>前年度立入業務所数</t>
  </si>
  <si>
    <t>(2)　薬事関係市民相談件数</t>
  </si>
  <si>
    <t>薬事法に関すること</t>
  </si>
  <si>
    <t>医薬品等に関すること</t>
  </si>
  <si>
    <t>健康食品等の広告に関すること</t>
  </si>
  <si>
    <t>調剤過誤に関すること</t>
  </si>
  <si>
    <t>薬剤師等の資格等に関すること</t>
  </si>
  <si>
    <t>従事者の対応・態度に関すること</t>
  </si>
  <si>
    <t>中央</t>
  </si>
  <si>
    <t>前年度立入業務所数</t>
  </si>
  <si>
    <t>診療内容に関すること</t>
  </si>
  <si>
    <t>従事者の対応・態度に関すること</t>
  </si>
  <si>
    <t>医療事故等に関すること</t>
  </si>
  <si>
    <t>医療機関等の問合わせに関すること</t>
  </si>
  <si>
    <t>治療費に関すること</t>
  </si>
  <si>
    <t>健康や病気に関すること</t>
  </si>
  <si>
    <t>情報公開に関すること</t>
  </si>
  <si>
    <t>医療従事者の資格に関すること</t>
  </si>
  <si>
    <t>看護体制に関すること</t>
  </si>
  <si>
    <t>清潔保持に関すること</t>
  </si>
  <si>
    <t>インフォームドコンセント</t>
  </si>
  <si>
    <t>診療拒否に関すること</t>
  </si>
  <si>
    <t>医療法等に関すること</t>
  </si>
  <si>
    <t>セカンドオピニオン</t>
  </si>
  <si>
    <t>院内感染に関すること</t>
  </si>
  <si>
    <t>医師不在に関すること</t>
  </si>
  <si>
    <t>製造販売業(薬局）</t>
  </si>
  <si>
    <t>製造業・製造販売業（薬局）</t>
  </si>
  <si>
    <t>製造業･製造販売業（専業）</t>
  </si>
  <si>
    <t>製造業･製造販売業（専業）</t>
  </si>
  <si>
    <t>製造業･製造販売業（薬局）</t>
  </si>
  <si>
    <t>卸売販売業</t>
  </si>
  <si>
    <t>店舗販売業</t>
  </si>
  <si>
    <t>店舗販売業</t>
  </si>
  <si>
    <t>その他</t>
  </si>
  <si>
    <t>4　血　液　事　業</t>
  </si>
  <si>
    <t>6　薬事関係施設立入検査状況</t>
  </si>
  <si>
    <t>7　毒物劇物取扱施設立入検査状況</t>
  </si>
  <si>
    <t>8　麻薬・向精神薬取扱施設立入検査状況</t>
  </si>
  <si>
    <t>9　覚せい剤・覚せい剤原料取扱施設立入検査状況</t>
  </si>
  <si>
    <t>修理業</t>
  </si>
  <si>
    <t>処方せん医薬品の譲渡記録等</t>
  </si>
  <si>
    <t>販売体制等の不備</t>
  </si>
  <si>
    <t>郵便等販売に係る違反</t>
  </si>
  <si>
    <t>薬局等の管理者に係る違反</t>
  </si>
  <si>
    <t>休廃止等の届出等</t>
  </si>
  <si>
    <t>販売方法・販売先の制限</t>
  </si>
  <si>
    <t>配置従事届等</t>
  </si>
  <si>
    <t>記帳義務</t>
  </si>
  <si>
    <t>管理帳簿の不備</t>
  </si>
  <si>
    <t>製造・試験等の記録の不備</t>
  </si>
  <si>
    <t>掲示の不備</t>
  </si>
  <si>
    <t>従事者の区別</t>
  </si>
  <si>
    <t>有効期限切れ品</t>
  </si>
  <si>
    <t>卸売販売業</t>
  </si>
  <si>
    <t>中央</t>
  </si>
  <si>
    <t>無承認・無許可品</t>
  </si>
  <si>
    <t>飼育動物診療施設</t>
  </si>
  <si>
    <t>200ml</t>
  </si>
  <si>
    <t>400ml</t>
  </si>
  <si>
    <t>販売業・貸与業（高度管理）</t>
  </si>
  <si>
    <t>販売業・貸与業（管理）</t>
  </si>
  <si>
    <t>総数</t>
  </si>
  <si>
    <t>免許みなし</t>
  </si>
  <si>
    <t xml:space="preserve">  (1)　区別立入検査状況</t>
  </si>
  <si>
    <t>総　　　　　　　　　　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</si>
  <si>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（2）　立入検査結果</t>
    </r>
  </si>
  <si>
    <t>総　　　　　　　　　　　　　数</t>
  </si>
  <si>
    <t>販売業・貸与業（高度管理）</t>
  </si>
  <si>
    <t>販売業・貸与業（管理）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</si>
  <si>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</si>
  <si>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業務上取扱者
（法第22条第5項該当）</t>
  </si>
  <si>
    <t>業務上取扱者
（法第22条第5項該当）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</si>
  <si>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</si>
  <si>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平　　　　成　　　　26　　　　年　　　　度　　　末　　　施　　　設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</si>
  <si>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(2）　立入検査結果</t>
    </r>
  </si>
  <si>
    <t>総数</t>
  </si>
  <si>
    <t>免許みなし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</si>
  <si>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(2)　立入検査結果</t>
    </r>
  </si>
  <si>
    <t>医療機器修理業</t>
  </si>
  <si>
    <t>毒物劇物製造業・輸入業</t>
  </si>
  <si>
    <t>高度管理医療機器販売業貸与業</t>
  </si>
  <si>
    <t>管理医療機器販売業貸与業</t>
  </si>
  <si>
    <t xml:space="preserve">  （2）　立入検査結果</t>
  </si>
  <si>
    <t xml:space="preserve">  (7)　施術所（柔道整復）</t>
  </si>
  <si>
    <t>平成27年度（単位：人）</t>
  </si>
  <si>
    <t>平成27年度（単位：200ml換算本数）</t>
  </si>
  <si>
    <t>平成27年度</t>
  </si>
  <si>
    <t>平　　　　成　　　　27　　　年　　　　度　　　末　　　施　　　設　　　数</t>
  </si>
  <si>
    <t>平　　　　成　　　27　　　年　　　　度　　　末　　　施　　　設　　　数</t>
  </si>
  <si>
    <t>平　　　　成　　　27　　　　年　　　　度　　　末　　　施　　　設　　　数</t>
  </si>
  <si>
    <t>平　　　　成　　　　27　　　年　　　　度　　　末　　　施　　　設　　　数</t>
  </si>
  <si>
    <t>平成27年度</t>
  </si>
  <si>
    <t>平　　　　成　　　　27　　　　年　　　　度　　　末　　　施　　　設　　　数</t>
  </si>
  <si>
    <t>平成27年度</t>
  </si>
  <si>
    <t>薬事関連法規に関すること（薬事）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</si>
  <si>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</si>
  <si>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業務上取扱者
（法第22条第5項該当）</t>
  </si>
  <si>
    <t>業務上取扱者
（法第22条第5項該当）</t>
  </si>
  <si>
    <t>総数</t>
  </si>
  <si>
    <t>免許みなし</t>
  </si>
  <si>
    <t>総数</t>
  </si>
  <si>
    <t>飼育動物診療施設</t>
  </si>
  <si>
    <t>免許みなし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</si>
  <si>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</si>
  <si>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(1)　方法別献血状況</t>
  </si>
  <si>
    <t>区　　分</t>
  </si>
  <si>
    <t>総　　数</t>
  </si>
  <si>
    <t>200ml</t>
  </si>
  <si>
    <t>400ml</t>
  </si>
  <si>
    <t>成分献血</t>
  </si>
  <si>
    <t>札幌市</t>
  </si>
  <si>
    <t>北海道</t>
  </si>
  <si>
    <t>資料　北海道赤十字血液センター</t>
  </si>
  <si>
    <t>(2)　製剤別供給状況</t>
  </si>
  <si>
    <t>赤血球製剤</t>
  </si>
  <si>
    <t>血しょう製剤</t>
  </si>
  <si>
    <t>血小板製剤</t>
  </si>
  <si>
    <t>全　　　　血</t>
  </si>
  <si>
    <t>4　医療関係施設立入検査状況</t>
  </si>
  <si>
    <t>5　薬事関係施設立入検査状況</t>
  </si>
  <si>
    <t>6　毒物劇物取扱施設立入検査状況</t>
  </si>
  <si>
    <t>7　麻薬・向精神薬取扱施設立入検査状況</t>
  </si>
  <si>
    <t>8　覚せい剤・覚せい剤原料取扱施設立入検査状況</t>
  </si>
  <si>
    <t>9　市民相談件数</t>
  </si>
  <si>
    <t>3　血　液　事　業</t>
  </si>
  <si>
    <t>特定販売に係る違反</t>
  </si>
  <si>
    <t>医薬品販売業者の管理者に係る違反</t>
  </si>
  <si>
    <t>製造販売後安全管理の不備</t>
  </si>
  <si>
    <t>品質管理の不備</t>
  </si>
  <si>
    <t>令和４年度末時点</t>
  </si>
  <si>
    <t>令和４年度（単位：人）</t>
  </si>
  <si>
    <t>令和４年度（単位：200ml換算本数）</t>
  </si>
  <si>
    <t>令和４年度</t>
  </si>
  <si>
    <t>令和４年度末
施設数</t>
  </si>
  <si>
    <t>令和４年度中</t>
  </si>
  <si>
    <t>令和3年度
末施設数</t>
  </si>
  <si>
    <t>令和４年度末施設数</t>
  </si>
  <si>
    <t>令　　　　和　　　　４　　　　年　　　　度　　　末　　　施　　　設　　　数</t>
  </si>
  <si>
    <t>-</t>
  </si>
  <si>
    <t>*はわかりませんので、例年に合わせて数値入れていません。</t>
  </si>
  <si>
    <t>･･･</t>
  </si>
  <si>
    <t>販売業・貸与業
（高度管理）</t>
  </si>
  <si>
    <t>製造業･製造販売業
（薬局）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</si>
</sst>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_);[Red]\(#,##0.0\)"/>
    <numFmt numFmtId="187" formatCode="#,##0.00_ "/>
    <numFmt numFmtId="188" formatCode="#,##0_ ;[Red]\-#,##0\ "/>
    <numFmt numFmtId="189" formatCode="#,##0;_ * \-#,##0_ ;&quot;-&quot;;_ @_ "/>
    <numFmt numFmtId="190" formatCode="_ * #,##0;_ * \-#,##0;_ * &quot;-&quot;;_ @_ "/>
    <numFmt numFmtId="191" formatCode="_ * #,##0.0;_ * \-#,##0.0;_ * &quot;-&quot;\ ;_ @_ "/>
    <numFmt numFmtId="192" formatCode="#,##0;_ * \-#,##0;&quot;-&quot;;_ @_ "/>
    <numFmt numFmtId="193" formatCode="_ * #,##0;_ * \-#,##0;_ * &quot;-&quot;;_ @\ "/>
    <numFmt numFmtId="194" formatCode="_ * #,##0;_ * \-#,##0;_ * &quot;-&quot;;_ @"/>
    <numFmt numFmtId="195" formatCode="#,##0;_ * \-#,##0;&quot;-&quot;;@_ "/>
    <numFmt numFmtId="196" formatCode="0.0%"/>
    <numFmt numFmtId="197" formatCode="_ * #,##0.0%;_ * \-#,##0.0%\ ;_ * &quot;-&quot;_%\ ;_ @_ "/>
    <numFmt numFmtId="198" formatCode="[$-411]ggge&quot;年度&quot;"/>
    <numFmt numFmtId="199" formatCode="#,##0\ "/>
    <numFmt numFmtId="200" formatCode="_ * #,##0.0%\ ;_ * \-#,##0.0%\ ;_ * &quot;-&quot;_%\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_ "/>
    <numFmt numFmtId="205" formatCode="0.0_);[Red]\(0.0\)"/>
    <numFmt numFmtId="206" formatCode="#,##0.00_);[Red]\(#,##0.00\)"/>
    <numFmt numFmtId="207" formatCode="#,##0_);[Red]\(#,##0\)"/>
    <numFmt numFmtId="208" formatCode="_ * #,##0.0_ ;_ * \-#,##0.0_ ;_ * &quot;-&quot;_ ;_ @_ "/>
    <numFmt numFmtId="209" formatCode="#,##0.0;&quot;△&quot;\ #,##0.0;&quot;－&quot;"/>
    <numFmt numFmtId="210" formatCode="[$€-2]\ #,##0.00_);[Red]\([$€-2]\ #,##0.00\)"/>
    <numFmt numFmtId="211" formatCode="0_);[Red]\(0\)"/>
    <numFmt numFmtId="212" formatCode="_ * #,##0.0;_ * \-#,##0.0;_ * &quot;-&quot;;_ @"/>
    <numFmt numFmtId="213" formatCode="_ * #,##0.00;_ * \-#,##0.00;_ * &quot;-&quot;;_ @"/>
    <numFmt numFmtId="214" formatCode="_ * #,##0.0;_ * \-#,##0.0;_ * &quot;-&quot;;_ @_ "/>
    <numFmt numFmtId="215" formatCode="#,##0_);\(#,##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40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.5"/>
      <name val="ＭＳ Ｐ明朝"/>
      <family val="1"/>
    </font>
    <font>
      <sz val="8.5"/>
      <name val="ＭＳ Ｐ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  <font>
      <b/>
      <sz val="8"/>
      <name val="ＭＳ Ｐ明朝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61" applyFont="1" applyFill="1" applyAlignment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90" fontId="3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3" fillId="0" borderId="14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6" fillId="0" borderId="15" xfId="0" applyFont="1" applyFill="1" applyBorder="1" applyAlignment="1">
      <alignment horizontal="center" vertical="distributed" textRotation="255"/>
    </xf>
    <xf numFmtId="0" fontId="1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/>
    </xf>
    <xf numFmtId="0" fontId="3" fillId="0" borderId="17" xfId="61" applyFont="1" applyFill="1" applyBorder="1" applyAlignment="1">
      <alignment horizontal="distributed" vertical="center"/>
      <protection/>
    </xf>
    <xf numFmtId="0" fontId="12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0" xfId="61" applyFont="1" applyFill="1" applyAlignment="1">
      <alignment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6" fillId="0" borderId="15" xfId="0" applyFont="1" applyFill="1" applyBorder="1" applyAlignment="1">
      <alignment vertical="distributed" textRotation="255"/>
    </xf>
    <xf numFmtId="0" fontId="3" fillId="0" borderId="2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top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16" xfId="61" applyFont="1" applyFill="1" applyBorder="1" applyAlignment="1">
      <alignment horizontal="left" vertical="center" indent="1"/>
      <protection/>
    </xf>
    <xf numFmtId="41" fontId="0" fillId="0" borderId="0" xfId="61" applyNumberFormat="1" applyFont="1" applyFill="1" applyBorder="1" applyAlignment="1">
      <alignment vertical="center"/>
      <protection/>
    </xf>
    <xf numFmtId="0" fontId="3" fillId="0" borderId="21" xfId="61" applyFont="1" applyFill="1" applyBorder="1" applyAlignment="1">
      <alignment horizontal="left" vertical="center" indent="1"/>
      <protection/>
    </xf>
    <xf numFmtId="0" fontId="3" fillId="0" borderId="0" xfId="61" applyFont="1" applyFill="1" applyBorder="1" applyAlignment="1">
      <alignment horizontal="left" vertical="center" indent="1"/>
      <protection/>
    </xf>
    <xf numFmtId="0" fontId="3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Continuous"/>
    </xf>
    <xf numFmtId="0" fontId="0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distributed"/>
    </xf>
    <xf numFmtId="190" fontId="3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indent="2"/>
    </xf>
    <xf numFmtId="184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right" vertical="center"/>
    </xf>
    <xf numFmtId="0" fontId="3" fillId="0" borderId="0" xfId="61" applyFont="1" applyFill="1" applyAlignment="1">
      <alignment horizontal="left" vertical="center" indent="1"/>
      <protection/>
    </xf>
    <xf numFmtId="0" fontId="2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distributed" vertical="center"/>
      <protection/>
    </xf>
    <xf numFmtId="0" fontId="3" fillId="0" borderId="21" xfId="61" applyFont="1" applyFill="1" applyBorder="1" applyAlignment="1">
      <alignment horizontal="distributed" vertical="center"/>
      <protection/>
    </xf>
    <xf numFmtId="0" fontId="3" fillId="0" borderId="0" xfId="61" applyFont="1" applyFill="1" applyAlignment="1">
      <alignment horizontal="right"/>
      <protection/>
    </xf>
    <xf numFmtId="0" fontId="2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horizontal="right" vertical="center"/>
      <protection/>
    </xf>
    <xf numFmtId="189" fontId="2" fillId="0" borderId="23" xfId="49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190" fontId="11" fillId="0" borderId="15" xfId="0" applyNumberFormat="1" applyFont="1" applyFill="1" applyBorder="1" applyAlignment="1">
      <alignment vertical="center"/>
    </xf>
    <xf numFmtId="190" fontId="3" fillId="0" borderId="25" xfId="0" applyNumberFormat="1" applyFont="1" applyFill="1" applyBorder="1" applyAlignment="1">
      <alignment vertical="center"/>
    </xf>
    <xf numFmtId="190" fontId="3" fillId="0" borderId="23" xfId="0" applyNumberFormat="1" applyFont="1" applyFill="1" applyBorder="1" applyAlignment="1">
      <alignment vertical="center"/>
    </xf>
    <xf numFmtId="192" fontId="3" fillId="0" borderId="25" xfId="0" applyNumberFormat="1" applyFont="1" applyFill="1" applyBorder="1" applyAlignment="1">
      <alignment vertical="center"/>
    </xf>
    <xf numFmtId="192" fontId="3" fillId="0" borderId="23" xfId="0" applyNumberFormat="1" applyFont="1" applyFill="1" applyBorder="1" applyAlignment="1">
      <alignment vertical="center"/>
    </xf>
    <xf numFmtId="192" fontId="3" fillId="0" borderId="13" xfId="0" applyNumberFormat="1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vertical="center"/>
    </xf>
    <xf numFmtId="190" fontId="2" fillId="0" borderId="23" xfId="0" applyNumberFormat="1" applyFont="1" applyFill="1" applyBorder="1" applyAlignment="1">
      <alignment vertical="center"/>
    </xf>
    <xf numFmtId="193" fontId="2" fillId="0" borderId="15" xfId="0" applyNumberFormat="1" applyFont="1" applyFill="1" applyBorder="1" applyAlignment="1">
      <alignment vertical="center"/>
    </xf>
    <xf numFmtId="192" fontId="2" fillId="0" borderId="15" xfId="0" applyNumberFormat="1" applyFont="1" applyFill="1" applyBorder="1" applyAlignment="1">
      <alignment vertical="center"/>
    </xf>
    <xf numFmtId="192" fontId="3" fillId="0" borderId="26" xfId="0" applyNumberFormat="1" applyFont="1" applyFill="1" applyBorder="1" applyAlignment="1">
      <alignment vertical="center"/>
    </xf>
    <xf numFmtId="192" fontId="3" fillId="0" borderId="27" xfId="0" applyNumberFormat="1" applyFont="1" applyFill="1" applyBorder="1" applyAlignment="1">
      <alignment vertical="center"/>
    </xf>
    <xf numFmtId="192" fontId="3" fillId="0" borderId="28" xfId="0" applyNumberFormat="1" applyFont="1" applyFill="1" applyBorder="1" applyAlignment="1">
      <alignment vertical="center"/>
    </xf>
    <xf numFmtId="190" fontId="2" fillId="0" borderId="23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vertical="center"/>
    </xf>
    <xf numFmtId="41" fontId="0" fillId="0" borderId="0" xfId="49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90" fontId="11" fillId="0" borderId="19" xfId="0" applyNumberFormat="1" applyFont="1" applyFill="1" applyBorder="1" applyAlignment="1">
      <alignment vertical="center"/>
    </xf>
    <xf numFmtId="190" fontId="2" fillId="0" borderId="25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vertical="center"/>
    </xf>
    <xf numFmtId="190" fontId="2" fillId="0" borderId="19" xfId="0" applyNumberFormat="1" applyFont="1" applyFill="1" applyBorder="1" applyAlignment="1">
      <alignment vertical="center"/>
    </xf>
    <xf numFmtId="193" fontId="2" fillId="0" borderId="19" xfId="0" applyNumberFormat="1" applyFont="1" applyFill="1" applyBorder="1" applyAlignment="1">
      <alignment vertical="center"/>
    </xf>
    <xf numFmtId="192" fontId="2" fillId="0" borderId="19" xfId="0" applyNumberFormat="1" applyFont="1" applyFill="1" applyBorder="1" applyAlignment="1">
      <alignment vertical="center"/>
    </xf>
    <xf numFmtId="41" fontId="2" fillId="0" borderId="25" xfId="61" applyNumberFormat="1" applyFont="1" applyFill="1" applyBorder="1" applyAlignment="1">
      <alignment vertical="center"/>
      <protection/>
    </xf>
    <xf numFmtId="41" fontId="2" fillId="0" borderId="13" xfId="61" applyNumberFormat="1" applyFont="1" applyFill="1" applyBorder="1" applyAlignment="1">
      <alignment vertical="center"/>
      <protection/>
    </xf>
    <xf numFmtId="190" fontId="11" fillId="0" borderId="25" xfId="0" applyNumberFormat="1" applyFont="1" applyFill="1" applyBorder="1" applyAlignment="1">
      <alignment vertical="center"/>
    </xf>
    <xf numFmtId="190" fontId="11" fillId="0" borderId="23" xfId="0" applyNumberFormat="1" applyFont="1" applyFill="1" applyBorder="1" applyAlignment="1">
      <alignment vertical="center"/>
    </xf>
    <xf numFmtId="190" fontId="11" fillId="0" borderId="13" xfId="0" applyNumberFormat="1" applyFont="1" applyFill="1" applyBorder="1" applyAlignment="1">
      <alignment vertical="center"/>
    </xf>
    <xf numFmtId="190" fontId="11" fillId="0" borderId="22" xfId="0" applyNumberFormat="1" applyFont="1" applyFill="1" applyBorder="1" applyAlignment="1">
      <alignment vertical="center"/>
    </xf>
    <xf numFmtId="190" fontId="11" fillId="0" borderId="16" xfId="0" applyNumberFormat="1" applyFont="1" applyFill="1" applyBorder="1" applyAlignment="1">
      <alignment vertical="center"/>
    </xf>
    <xf numFmtId="190" fontId="11" fillId="0" borderId="21" xfId="0" applyNumberFormat="1" applyFont="1" applyFill="1" applyBorder="1" applyAlignment="1">
      <alignment vertical="center"/>
    </xf>
    <xf numFmtId="190" fontId="2" fillId="0" borderId="26" xfId="0" applyNumberFormat="1" applyFont="1" applyFill="1" applyBorder="1" applyAlignment="1">
      <alignment vertical="center"/>
    </xf>
    <xf numFmtId="190" fontId="2" fillId="0" borderId="27" xfId="0" applyNumberFormat="1" applyFont="1" applyFill="1" applyBorder="1" applyAlignment="1">
      <alignment vertical="center"/>
    </xf>
    <xf numFmtId="190" fontId="2" fillId="0" borderId="28" xfId="0" applyNumberFormat="1" applyFont="1" applyFill="1" applyBorder="1" applyAlignment="1">
      <alignment vertical="center"/>
    </xf>
    <xf numFmtId="190" fontId="11" fillId="0" borderId="23" xfId="0" applyNumberFormat="1" applyFont="1" applyFill="1" applyBorder="1" applyAlignment="1">
      <alignment horizontal="right" vertical="center"/>
    </xf>
    <xf numFmtId="190" fontId="11" fillId="0" borderId="13" xfId="0" applyNumberFormat="1" applyFont="1" applyFill="1" applyBorder="1" applyAlignment="1">
      <alignment horizontal="right" vertical="center"/>
    </xf>
    <xf numFmtId="193" fontId="2" fillId="0" borderId="23" xfId="0" applyNumberFormat="1" applyFont="1" applyFill="1" applyBorder="1" applyAlignment="1">
      <alignment horizontal="right" vertical="center"/>
    </xf>
    <xf numFmtId="192" fontId="2" fillId="0" borderId="23" xfId="0" applyNumberFormat="1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vertical="center"/>
    </xf>
    <xf numFmtId="195" fontId="2" fillId="0" borderId="15" xfId="0" applyNumberFormat="1" applyFont="1" applyFill="1" applyBorder="1" applyAlignment="1">
      <alignment vertical="center"/>
    </xf>
    <xf numFmtId="195" fontId="2" fillId="0" borderId="19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189" fontId="0" fillId="0" borderId="23" xfId="49" applyNumberFormat="1" applyFont="1" applyFill="1" applyBorder="1" applyAlignment="1">
      <alignment vertical="center"/>
    </xf>
    <xf numFmtId="189" fontId="0" fillId="0" borderId="27" xfId="49" applyNumberFormat="1" applyFont="1" applyFill="1" applyBorder="1" applyAlignment="1">
      <alignment vertical="center"/>
    </xf>
    <xf numFmtId="189" fontId="0" fillId="0" borderId="13" xfId="49" applyNumberFormat="1" applyFont="1" applyFill="1" applyBorder="1" applyAlignment="1">
      <alignment vertical="center"/>
    </xf>
    <xf numFmtId="189" fontId="0" fillId="0" borderId="28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61" applyFont="1" applyFill="1">
      <alignment/>
      <protection/>
    </xf>
    <xf numFmtId="41" fontId="0" fillId="0" borderId="25" xfId="61" applyNumberFormat="1" applyFont="1" applyFill="1" applyBorder="1" applyAlignment="1">
      <alignment vertical="center"/>
      <protection/>
    </xf>
    <xf numFmtId="41" fontId="0" fillId="0" borderId="26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>
      <alignment/>
      <protection/>
    </xf>
    <xf numFmtId="41" fontId="0" fillId="0" borderId="13" xfId="61" applyNumberFormat="1" applyFont="1" applyFill="1" applyBorder="1" applyAlignment="1">
      <alignment vertical="center"/>
      <protection/>
    </xf>
    <xf numFmtId="41" fontId="0" fillId="0" borderId="28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190" fontId="0" fillId="0" borderId="23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vertical="center"/>
    </xf>
    <xf numFmtId="193" fontId="0" fillId="0" borderId="25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193" fontId="0" fillId="0" borderId="2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1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192" fontId="11" fillId="0" borderId="22" xfId="0" applyNumberFormat="1" applyFont="1" applyFill="1" applyBorder="1" applyAlignment="1">
      <alignment vertical="center"/>
    </xf>
    <xf numFmtId="192" fontId="11" fillId="0" borderId="16" xfId="0" applyNumberFormat="1" applyFont="1" applyFill="1" applyBorder="1" applyAlignment="1">
      <alignment vertical="center"/>
    </xf>
    <xf numFmtId="192" fontId="11" fillId="0" borderId="21" xfId="0" applyNumberFormat="1" applyFont="1" applyFill="1" applyBorder="1" applyAlignment="1">
      <alignment vertical="center"/>
    </xf>
    <xf numFmtId="193" fontId="2" fillId="0" borderId="25" xfId="0" applyNumberFormat="1" applyFont="1" applyFill="1" applyBorder="1" applyAlignment="1">
      <alignment vertical="center"/>
    </xf>
    <xf numFmtId="193" fontId="2" fillId="0" borderId="23" xfId="0" applyNumberFormat="1" applyFont="1" applyFill="1" applyBorder="1" applyAlignment="1">
      <alignment vertical="center"/>
    </xf>
    <xf numFmtId="193" fontId="2" fillId="0" borderId="13" xfId="0" applyNumberFormat="1" applyFont="1" applyFill="1" applyBorder="1" applyAlignment="1">
      <alignment vertical="center"/>
    </xf>
    <xf numFmtId="193" fontId="0" fillId="0" borderId="25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92" fontId="22" fillId="0" borderId="23" xfId="0" applyNumberFormat="1" applyFont="1" applyFill="1" applyBorder="1" applyAlignment="1">
      <alignment vertical="center"/>
    </xf>
    <xf numFmtId="192" fontId="31" fillId="0" borderId="23" xfId="0" applyNumberFormat="1" applyFont="1" applyFill="1" applyBorder="1" applyAlignment="1">
      <alignment vertical="center"/>
    </xf>
    <xf numFmtId="192" fontId="31" fillId="0" borderId="16" xfId="0" applyNumberFormat="1" applyFont="1" applyFill="1" applyBorder="1" applyAlignment="1">
      <alignment vertical="center"/>
    </xf>
    <xf numFmtId="192" fontId="22" fillId="0" borderId="13" xfId="0" applyNumberFormat="1" applyFont="1" applyFill="1" applyBorder="1" applyAlignment="1">
      <alignment vertical="center"/>
    </xf>
    <xf numFmtId="192" fontId="31" fillId="0" borderId="13" xfId="0" applyNumberFormat="1" applyFont="1" applyFill="1" applyBorder="1" applyAlignment="1">
      <alignment vertical="center"/>
    </xf>
    <xf numFmtId="195" fontId="22" fillId="0" borderId="25" xfId="0" applyNumberFormat="1" applyFont="1" applyFill="1" applyBorder="1" applyAlignment="1">
      <alignment vertical="center"/>
    </xf>
    <xf numFmtId="195" fontId="31" fillId="0" borderId="25" xfId="0" applyNumberFormat="1" applyFont="1" applyFill="1" applyBorder="1" applyAlignment="1">
      <alignment vertical="center"/>
    </xf>
    <xf numFmtId="195" fontId="31" fillId="0" borderId="26" xfId="0" applyNumberFormat="1" applyFont="1" applyFill="1" applyBorder="1" applyAlignment="1">
      <alignment vertical="center"/>
    </xf>
    <xf numFmtId="195" fontId="22" fillId="0" borderId="23" xfId="0" applyNumberFormat="1" applyFont="1" applyFill="1" applyBorder="1" applyAlignment="1">
      <alignment vertical="center"/>
    </xf>
    <xf numFmtId="195" fontId="31" fillId="0" borderId="23" xfId="0" applyNumberFormat="1" applyFont="1" applyFill="1" applyBorder="1" applyAlignment="1">
      <alignment vertical="center"/>
    </xf>
    <xf numFmtId="195" fontId="31" fillId="0" borderId="27" xfId="0" applyNumberFormat="1" applyFont="1" applyFill="1" applyBorder="1" applyAlignment="1">
      <alignment vertical="center"/>
    </xf>
    <xf numFmtId="195" fontId="22" fillId="0" borderId="13" xfId="0" applyNumberFormat="1" applyFont="1" applyFill="1" applyBorder="1" applyAlignment="1">
      <alignment vertical="center"/>
    </xf>
    <xf numFmtId="195" fontId="31" fillId="0" borderId="13" xfId="0" applyNumberFormat="1" applyFont="1" applyFill="1" applyBorder="1" applyAlignment="1">
      <alignment vertical="center"/>
    </xf>
    <xf numFmtId="195" fontId="31" fillId="0" borderId="28" xfId="0" applyNumberFormat="1" applyFont="1" applyFill="1" applyBorder="1" applyAlignment="1">
      <alignment vertical="center"/>
    </xf>
    <xf numFmtId="192" fontId="2" fillId="0" borderId="27" xfId="0" applyNumberFormat="1" applyFont="1" applyFill="1" applyBorder="1" applyAlignment="1">
      <alignment vertical="center"/>
    </xf>
    <xf numFmtId="192" fontId="2" fillId="0" borderId="28" xfId="0" applyNumberFormat="1" applyFont="1" applyFill="1" applyBorder="1" applyAlignment="1">
      <alignment vertical="center"/>
    </xf>
    <xf numFmtId="41" fontId="2" fillId="24" borderId="19" xfId="61" applyNumberFormat="1" applyFont="1" applyFill="1" applyBorder="1" applyAlignment="1">
      <alignment vertical="center"/>
      <protection/>
    </xf>
    <xf numFmtId="41" fontId="0" fillId="24" borderId="27" xfId="61" applyNumberFormat="1" applyFont="1" applyFill="1" applyBorder="1" applyAlignment="1">
      <alignment vertical="center"/>
      <protection/>
    </xf>
    <xf numFmtId="41" fontId="0" fillId="24" borderId="27" xfId="61" applyNumberFormat="1" applyFont="1" applyFill="1" applyBorder="1" applyAlignment="1">
      <alignment horizontal="right" vertical="center"/>
      <protection/>
    </xf>
    <xf numFmtId="41" fontId="0" fillId="24" borderId="28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 applyBorder="1" applyAlignment="1">
      <alignment vertical="center"/>
      <protection/>
    </xf>
    <xf numFmtId="190" fontId="2" fillId="0" borderId="15" xfId="49" applyNumberFormat="1" applyFont="1" applyFill="1" applyBorder="1" applyAlignment="1">
      <alignment vertical="center"/>
    </xf>
    <xf numFmtId="190" fontId="2" fillId="0" borderId="19" xfId="49" applyNumberFormat="1" applyFont="1" applyFill="1" applyBorder="1" applyAlignment="1">
      <alignment vertical="center"/>
    </xf>
    <xf numFmtId="190" fontId="2" fillId="0" borderId="25" xfId="49" applyNumberFormat="1" applyFont="1" applyFill="1" applyBorder="1" applyAlignment="1">
      <alignment vertical="center"/>
    </xf>
    <xf numFmtId="190" fontId="0" fillId="0" borderId="25" xfId="49" applyNumberFormat="1" applyFont="1" applyFill="1" applyBorder="1" applyAlignment="1">
      <alignment vertical="center"/>
    </xf>
    <xf numFmtId="190" fontId="2" fillId="0" borderId="23" xfId="49" applyNumberFormat="1" applyFont="1" applyFill="1" applyBorder="1" applyAlignment="1">
      <alignment vertical="center"/>
    </xf>
    <xf numFmtId="190" fontId="0" fillId="0" borderId="23" xfId="49" applyNumberFormat="1" applyFont="1" applyFill="1" applyBorder="1" applyAlignment="1">
      <alignment vertical="center"/>
    </xf>
    <xf numFmtId="190" fontId="0" fillId="0" borderId="27" xfId="49" applyNumberFormat="1" applyFont="1" applyFill="1" applyBorder="1" applyAlignment="1">
      <alignment vertical="center"/>
    </xf>
    <xf numFmtId="190" fontId="2" fillId="0" borderId="13" xfId="49" applyNumberFormat="1" applyFont="1" applyFill="1" applyBorder="1" applyAlignment="1">
      <alignment vertical="center"/>
    </xf>
    <xf numFmtId="190" fontId="0" fillId="0" borderId="13" xfId="49" applyNumberFormat="1" applyFont="1" applyFill="1" applyBorder="1" applyAlignment="1">
      <alignment vertical="center"/>
    </xf>
    <xf numFmtId="190" fontId="0" fillId="0" borderId="28" xfId="49" applyNumberFormat="1" applyFont="1" applyFill="1" applyBorder="1" applyAlignment="1">
      <alignment vertical="center"/>
    </xf>
    <xf numFmtId="41" fontId="2" fillId="0" borderId="15" xfId="49" applyNumberFormat="1" applyFont="1" applyFill="1" applyBorder="1" applyAlignment="1">
      <alignment vertical="center"/>
    </xf>
    <xf numFmtId="41" fontId="2" fillId="0" borderId="19" xfId="49" applyNumberFormat="1" applyFont="1" applyFill="1" applyBorder="1" applyAlignment="1">
      <alignment vertical="center"/>
    </xf>
    <xf numFmtId="41" fontId="0" fillId="0" borderId="25" xfId="49" applyNumberFormat="1" applyFont="1" applyFill="1" applyBorder="1" applyAlignment="1">
      <alignment vertical="center"/>
    </xf>
    <xf numFmtId="41" fontId="0" fillId="0" borderId="25" xfId="49" applyNumberFormat="1" applyFont="1" applyFill="1" applyBorder="1" applyAlignment="1">
      <alignment horizontal="right" vertical="center"/>
    </xf>
    <xf numFmtId="41" fontId="0" fillId="0" borderId="23" xfId="49" applyNumberFormat="1" applyFont="1" applyFill="1" applyBorder="1" applyAlignment="1">
      <alignment vertical="center"/>
    </xf>
    <xf numFmtId="41" fontId="0" fillId="0" borderId="23" xfId="49" applyNumberFormat="1" applyFont="1" applyFill="1" applyBorder="1" applyAlignment="1">
      <alignment horizontal="right" vertical="center"/>
    </xf>
    <xf numFmtId="41" fontId="0" fillId="0" borderId="13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2" fillId="0" borderId="19" xfId="61" applyNumberFormat="1" applyFont="1" applyFill="1" applyBorder="1" applyAlignment="1">
      <alignment vertical="center"/>
      <protection/>
    </xf>
    <xf numFmtId="41" fontId="38" fillId="0" borderId="27" xfId="61" applyNumberFormat="1" applyFont="1" applyFill="1" applyBorder="1" applyAlignment="1">
      <alignment vertical="center"/>
      <protection/>
    </xf>
    <xf numFmtId="41" fontId="38" fillId="0" borderId="28" xfId="61" applyNumberFormat="1" applyFont="1" applyFill="1" applyBorder="1" applyAlignment="1">
      <alignment vertical="center"/>
      <protection/>
    </xf>
    <xf numFmtId="189" fontId="2" fillId="0" borderId="25" xfId="49" applyNumberFormat="1" applyFont="1" applyFill="1" applyBorder="1" applyAlignment="1">
      <alignment vertical="center"/>
    </xf>
    <xf numFmtId="189" fontId="0" fillId="0" borderId="25" xfId="49" applyNumberFormat="1" applyFont="1" applyFill="1" applyBorder="1" applyAlignment="1">
      <alignment vertical="center"/>
    </xf>
    <xf numFmtId="189" fontId="0" fillId="0" borderId="26" xfId="49" applyNumberFormat="1" applyFont="1" applyFill="1" applyBorder="1" applyAlignment="1">
      <alignment vertical="center"/>
    </xf>
    <xf numFmtId="189" fontId="0" fillId="0" borderId="23" xfId="49" applyNumberFormat="1" applyFont="1" applyFill="1" applyBorder="1" applyAlignment="1">
      <alignment vertical="center"/>
    </xf>
    <xf numFmtId="41" fontId="0" fillId="0" borderId="23" xfId="49" applyNumberFormat="1" applyFont="1" applyFill="1" applyBorder="1" applyAlignment="1">
      <alignment horizontal="right" vertical="center"/>
    </xf>
    <xf numFmtId="41" fontId="0" fillId="0" borderId="25" xfId="49" applyNumberFormat="1" applyFont="1" applyFill="1" applyBorder="1" applyAlignment="1">
      <alignment horizontal="right" vertical="center"/>
    </xf>
    <xf numFmtId="190" fontId="0" fillId="0" borderId="26" xfId="49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0" fontId="1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89" fontId="2" fillId="0" borderId="13" xfId="49" applyNumberFormat="1" applyFont="1" applyFill="1" applyBorder="1" applyAlignment="1">
      <alignment vertical="center"/>
    </xf>
    <xf numFmtId="193" fontId="2" fillId="0" borderId="29" xfId="0" applyNumberFormat="1" applyFont="1" applyFill="1" applyBorder="1" applyAlignment="1">
      <alignment vertical="center"/>
    </xf>
    <xf numFmtId="189" fontId="0" fillId="0" borderId="30" xfId="49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41" fontId="0" fillId="0" borderId="22" xfId="49" applyNumberFormat="1" applyFont="1" applyFill="1" applyBorder="1" applyAlignment="1">
      <alignment vertical="center"/>
    </xf>
    <xf numFmtId="41" fontId="0" fillId="0" borderId="16" xfId="49" applyNumberFormat="1" applyFont="1" applyFill="1" applyBorder="1" applyAlignment="1">
      <alignment vertical="center"/>
    </xf>
    <xf numFmtId="41" fontId="0" fillId="0" borderId="21" xfId="49" applyNumberFormat="1" applyFont="1" applyFill="1" applyBorder="1" applyAlignment="1">
      <alignment vertical="center"/>
    </xf>
    <xf numFmtId="41" fontId="2" fillId="0" borderId="25" xfId="49" applyNumberFormat="1" applyFont="1" applyFill="1" applyBorder="1" applyAlignment="1">
      <alignment vertical="center"/>
    </xf>
    <xf numFmtId="41" fontId="0" fillId="0" borderId="27" xfId="49" applyNumberFormat="1" applyFont="1" applyFill="1" applyBorder="1" applyAlignment="1">
      <alignment horizontal="right" vertical="center"/>
    </xf>
    <xf numFmtId="41" fontId="0" fillId="0" borderId="13" xfId="49" applyNumberFormat="1" applyFont="1" applyFill="1" applyBorder="1" applyAlignment="1">
      <alignment horizontal="right" vertical="center"/>
    </xf>
    <xf numFmtId="41" fontId="0" fillId="0" borderId="28" xfId="49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28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0" fontId="6" fillId="25" borderId="0" xfId="0" applyFont="1" applyFill="1" applyAlignment="1">
      <alignment horizontal="distributed" vertical="center"/>
    </xf>
    <xf numFmtId="189" fontId="2" fillId="25" borderId="23" xfId="49" applyNumberFormat="1" applyFont="1" applyFill="1" applyBorder="1" applyAlignment="1">
      <alignment vertical="center"/>
    </xf>
    <xf numFmtId="189" fontId="0" fillId="25" borderId="23" xfId="49" applyNumberFormat="1" applyFont="1" applyFill="1" applyBorder="1" applyAlignment="1">
      <alignment vertical="center"/>
    </xf>
    <xf numFmtId="189" fontId="0" fillId="25" borderId="27" xfId="49" applyNumberFormat="1" applyFont="1" applyFill="1" applyBorder="1" applyAlignment="1">
      <alignment vertical="center"/>
    </xf>
    <xf numFmtId="0" fontId="4" fillId="0" borderId="0" xfId="61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distributed" vertical="center"/>
      <protection/>
    </xf>
    <xf numFmtId="41" fontId="2" fillId="0" borderId="25" xfId="61" applyNumberFormat="1" applyBorder="1" applyAlignment="1">
      <alignment vertical="center"/>
      <protection/>
    </xf>
    <xf numFmtId="41" fontId="0" fillId="0" borderId="25" xfId="61" applyNumberFormat="1" applyFont="1" applyBorder="1" applyAlignment="1">
      <alignment vertical="center"/>
      <protection/>
    </xf>
    <xf numFmtId="41" fontId="0" fillId="0" borderId="26" xfId="61" applyNumberFormat="1" applyFont="1" applyBorder="1" applyAlignment="1">
      <alignment vertical="center"/>
      <protection/>
    </xf>
    <xf numFmtId="41" fontId="0" fillId="0" borderId="0" xfId="61" applyNumberFormat="1" applyFont="1">
      <alignment/>
      <protection/>
    </xf>
    <xf numFmtId="0" fontId="3" fillId="0" borderId="21" xfId="61" applyFont="1" applyBorder="1" applyAlignment="1">
      <alignment horizontal="distributed" vertical="center"/>
      <protection/>
    </xf>
    <xf numFmtId="41" fontId="2" fillId="0" borderId="13" xfId="61" applyNumberFormat="1" applyBorder="1" applyAlignment="1">
      <alignment vertical="center"/>
      <protection/>
    </xf>
    <xf numFmtId="41" fontId="0" fillId="0" borderId="13" xfId="61" applyNumberFormat="1" applyFont="1" applyBorder="1" applyAlignment="1">
      <alignment vertical="center"/>
      <protection/>
    </xf>
    <xf numFmtId="41" fontId="0" fillId="0" borderId="28" xfId="61" applyNumberFormat="1" applyFont="1" applyBorder="1" applyAlignment="1">
      <alignment vertical="center"/>
      <protection/>
    </xf>
    <xf numFmtId="0" fontId="0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Alignment="1">
      <alignment horizontal="right" vertical="center"/>
      <protection/>
    </xf>
    <xf numFmtId="41" fontId="0" fillId="0" borderId="26" xfId="61" applyNumberFormat="1" applyFont="1" applyBorder="1" applyAlignment="1">
      <alignment vertical="center"/>
      <protection/>
    </xf>
    <xf numFmtId="41" fontId="0" fillId="0" borderId="28" xfId="61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horizontal="distributed" vertical="center"/>
    </xf>
    <xf numFmtId="190" fontId="1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16" xfId="0" applyFont="1" applyBorder="1" applyAlignment="1">
      <alignment vertical="center"/>
    </xf>
    <xf numFmtId="190" fontId="11" fillId="0" borderId="25" xfId="0" applyNumberFormat="1" applyFont="1" applyBorder="1" applyAlignment="1">
      <alignment vertical="center"/>
    </xf>
    <xf numFmtId="190" fontId="3" fillId="0" borderId="25" xfId="0" applyNumberFormat="1" applyFont="1" applyBorder="1" applyAlignment="1">
      <alignment vertical="center"/>
    </xf>
    <xf numFmtId="190" fontId="3" fillId="0" borderId="23" xfId="0" applyNumberFormat="1" applyFont="1" applyBorder="1" applyAlignment="1">
      <alignment vertical="center"/>
    </xf>
    <xf numFmtId="0" fontId="6" fillId="25" borderId="16" xfId="0" applyFont="1" applyFill="1" applyBorder="1" applyAlignment="1">
      <alignment horizontal="distributed" vertical="center"/>
    </xf>
    <xf numFmtId="190" fontId="11" fillId="25" borderId="23" xfId="0" applyNumberFormat="1" applyFont="1" applyFill="1" applyBorder="1" applyAlignment="1">
      <alignment vertical="center"/>
    </xf>
    <xf numFmtId="190" fontId="11" fillId="25" borderId="15" xfId="0" applyNumberFormat="1" applyFont="1" applyFill="1" applyBorder="1" applyAlignment="1">
      <alignment vertical="center"/>
    </xf>
    <xf numFmtId="190" fontId="3" fillId="25" borderId="16" xfId="0" applyNumberFormat="1" applyFont="1" applyFill="1" applyBorder="1" applyAlignment="1">
      <alignment vertical="center"/>
    </xf>
    <xf numFmtId="190" fontId="3" fillId="25" borderId="23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190" fontId="11" fillId="0" borderId="23" xfId="0" applyNumberFormat="1" applyFont="1" applyBorder="1" applyAlignment="1">
      <alignment vertical="center"/>
    </xf>
    <xf numFmtId="190" fontId="3" fillId="0" borderId="16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90" fontId="11" fillId="25" borderId="23" xfId="0" applyNumberFormat="1" applyFont="1" applyFill="1" applyBorder="1" applyAlignment="1">
      <alignment horizontal="right" vertical="center"/>
    </xf>
    <xf numFmtId="0" fontId="6" fillId="25" borderId="12" xfId="0" applyFont="1" applyFill="1" applyBorder="1" applyAlignment="1">
      <alignment horizontal="distributed" vertical="center"/>
    </xf>
    <xf numFmtId="190" fontId="11" fillId="25" borderId="13" xfId="0" applyNumberFormat="1" applyFont="1" applyFill="1" applyBorder="1" applyAlignment="1">
      <alignment horizontal="right" vertical="center"/>
    </xf>
    <xf numFmtId="190" fontId="3" fillId="25" borderId="21" xfId="0" applyNumberFormat="1" applyFont="1" applyFill="1" applyBorder="1" applyAlignment="1">
      <alignment vertical="center"/>
    </xf>
    <xf numFmtId="190" fontId="3" fillId="25" borderId="13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Font="1" applyAlignment="1">
      <alignment/>
    </xf>
    <xf numFmtId="190" fontId="11" fillId="0" borderId="26" xfId="0" applyNumberFormat="1" applyFont="1" applyFill="1" applyBorder="1" applyAlignment="1">
      <alignment vertical="center"/>
    </xf>
    <xf numFmtId="190" fontId="11" fillId="0" borderId="27" xfId="0" applyNumberFormat="1" applyFont="1" applyFill="1" applyBorder="1" applyAlignment="1">
      <alignment vertical="center"/>
    </xf>
    <xf numFmtId="190" fontId="11" fillId="0" borderId="19" xfId="0" applyNumberFormat="1" applyFont="1" applyBorder="1" applyAlignment="1">
      <alignment vertical="center"/>
    </xf>
    <xf numFmtId="190" fontId="11" fillId="0" borderId="22" xfId="0" applyNumberFormat="1" applyFont="1" applyBorder="1" applyAlignment="1">
      <alignment vertical="center"/>
    </xf>
    <xf numFmtId="192" fontId="11" fillId="0" borderId="22" xfId="0" applyNumberFormat="1" applyFont="1" applyBorder="1" applyAlignment="1">
      <alignment vertical="center"/>
    </xf>
    <xf numFmtId="192" fontId="3" fillId="0" borderId="25" xfId="0" applyNumberFormat="1" applyFont="1" applyBorder="1" applyAlignment="1">
      <alignment vertical="center"/>
    </xf>
    <xf numFmtId="192" fontId="3" fillId="0" borderId="26" xfId="0" applyNumberFormat="1" applyFont="1" applyBorder="1" applyAlignment="1">
      <alignment vertical="center"/>
    </xf>
    <xf numFmtId="190" fontId="11" fillId="25" borderId="16" xfId="0" applyNumberFormat="1" applyFont="1" applyFill="1" applyBorder="1" applyAlignment="1">
      <alignment vertical="center"/>
    </xf>
    <xf numFmtId="192" fontId="11" fillId="25" borderId="16" xfId="0" applyNumberFormat="1" applyFont="1" applyFill="1" applyBorder="1" applyAlignment="1">
      <alignment vertical="center"/>
    </xf>
    <xf numFmtId="192" fontId="3" fillId="25" borderId="23" xfId="0" applyNumberFormat="1" applyFont="1" applyFill="1" applyBorder="1" applyAlignment="1">
      <alignment vertical="center"/>
    </xf>
    <xf numFmtId="192" fontId="3" fillId="25" borderId="27" xfId="0" applyNumberFormat="1" applyFont="1" applyFill="1" applyBorder="1" applyAlignment="1">
      <alignment vertical="center"/>
    </xf>
    <xf numFmtId="190" fontId="11" fillId="0" borderId="16" xfId="0" applyNumberFormat="1" applyFont="1" applyBorder="1" applyAlignment="1">
      <alignment vertical="center"/>
    </xf>
    <xf numFmtId="192" fontId="11" fillId="0" borderId="16" xfId="0" applyNumberFormat="1" applyFont="1" applyBorder="1" applyAlignment="1">
      <alignment vertical="center"/>
    </xf>
    <xf numFmtId="192" fontId="3" fillId="0" borderId="16" xfId="0" applyNumberFormat="1" applyFont="1" applyBorder="1" applyAlignment="1">
      <alignment vertical="center"/>
    </xf>
    <xf numFmtId="192" fontId="3" fillId="0" borderId="23" xfId="0" applyNumberFormat="1" applyFont="1" applyBorder="1" applyAlignment="1">
      <alignment vertical="center"/>
    </xf>
    <xf numFmtId="192" fontId="3" fillId="0" borderId="27" xfId="0" applyNumberFormat="1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192" fontId="3" fillId="25" borderId="16" xfId="0" applyNumberFormat="1" applyFont="1" applyFill="1" applyBorder="1" applyAlignment="1">
      <alignment vertical="center"/>
    </xf>
    <xf numFmtId="190" fontId="11" fillId="25" borderId="21" xfId="0" applyNumberFormat="1" applyFont="1" applyFill="1" applyBorder="1" applyAlignment="1">
      <alignment vertical="center"/>
    </xf>
    <xf numFmtId="192" fontId="11" fillId="25" borderId="21" xfId="0" applyNumberFormat="1" applyFont="1" applyFill="1" applyBorder="1" applyAlignment="1">
      <alignment vertical="center"/>
    </xf>
    <xf numFmtId="192" fontId="3" fillId="25" borderId="13" xfId="0" applyNumberFormat="1" applyFont="1" applyFill="1" applyBorder="1" applyAlignment="1">
      <alignment vertical="center"/>
    </xf>
    <xf numFmtId="192" fontId="3" fillId="25" borderId="28" xfId="0" applyNumberFormat="1" applyFont="1" applyFill="1" applyBorder="1" applyAlignment="1">
      <alignment vertical="center"/>
    </xf>
    <xf numFmtId="190" fontId="2" fillId="0" borderId="15" xfId="0" applyNumberFormat="1" applyFont="1" applyBorder="1" applyAlignment="1">
      <alignment vertical="center"/>
    </xf>
    <xf numFmtId="190" fontId="2" fillId="0" borderId="25" xfId="0" applyNumberFormat="1" applyFont="1" applyBorder="1" applyAlignment="1">
      <alignment vertical="center"/>
    </xf>
    <xf numFmtId="190" fontId="2" fillId="0" borderId="23" xfId="0" applyNumberFormat="1" applyFont="1" applyBorder="1" applyAlignment="1">
      <alignment vertical="center"/>
    </xf>
    <xf numFmtId="190" fontId="0" fillId="0" borderId="23" xfId="0" applyNumberFormat="1" applyFont="1" applyBorder="1" applyAlignment="1">
      <alignment vertical="center"/>
    </xf>
    <xf numFmtId="190" fontId="2" fillId="25" borderId="27" xfId="0" applyNumberFormat="1" applyFont="1" applyFill="1" applyBorder="1" applyAlignment="1">
      <alignment vertical="center"/>
    </xf>
    <xf numFmtId="190" fontId="2" fillId="25" borderId="23" xfId="0" applyNumberFormat="1" applyFont="1" applyFill="1" applyBorder="1" applyAlignment="1">
      <alignment horizontal="right" vertical="center"/>
    </xf>
    <xf numFmtId="190" fontId="2" fillId="25" borderId="23" xfId="0" applyNumberFormat="1" applyFont="1" applyFill="1" applyBorder="1" applyAlignment="1">
      <alignment vertical="center"/>
    </xf>
    <xf numFmtId="190" fontId="0" fillId="25" borderId="23" xfId="0" applyNumberFormat="1" applyFont="1" applyFill="1" applyBorder="1" applyAlignment="1">
      <alignment vertical="center"/>
    </xf>
    <xf numFmtId="190" fontId="2" fillId="0" borderId="13" xfId="0" applyNumberFormat="1" applyFont="1" applyBorder="1" applyAlignment="1">
      <alignment vertical="center"/>
    </xf>
    <xf numFmtId="190" fontId="0" fillId="0" borderId="13" xfId="0" applyNumberFormat="1" applyFont="1" applyBorder="1" applyAlignment="1">
      <alignment vertical="center"/>
    </xf>
    <xf numFmtId="190" fontId="2" fillId="0" borderId="30" xfId="0" applyNumberFormat="1" applyFont="1" applyBorder="1" applyAlignment="1">
      <alignment vertical="center"/>
    </xf>
    <xf numFmtId="193" fontId="2" fillId="0" borderId="15" xfId="0" applyNumberFormat="1" applyFont="1" applyBorder="1" applyAlignment="1">
      <alignment vertical="center"/>
    </xf>
    <xf numFmtId="193" fontId="2" fillId="0" borderId="19" xfId="0" applyNumberFormat="1" applyFont="1" applyBorder="1" applyAlignment="1">
      <alignment vertical="center"/>
    </xf>
    <xf numFmtId="193" fontId="0" fillId="0" borderId="25" xfId="0" applyNumberFormat="1" applyFont="1" applyBorder="1" applyAlignment="1">
      <alignment vertical="center"/>
    </xf>
    <xf numFmtId="193" fontId="0" fillId="0" borderId="26" xfId="0" applyNumberFormat="1" applyFont="1" applyBorder="1" applyAlignment="1">
      <alignment vertical="center"/>
    </xf>
    <xf numFmtId="193" fontId="0" fillId="0" borderId="23" xfId="0" applyNumberFormat="1" applyFont="1" applyBorder="1" applyAlignment="1">
      <alignment vertical="center"/>
    </xf>
    <xf numFmtId="193" fontId="0" fillId="0" borderId="27" xfId="0" applyNumberFormat="1" applyFont="1" applyBorder="1" applyAlignment="1">
      <alignment vertical="center"/>
    </xf>
    <xf numFmtId="190" fontId="2" fillId="25" borderId="25" xfId="0" applyNumberFormat="1" applyFont="1" applyFill="1" applyBorder="1" applyAlignment="1">
      <alignment vertical="center"/>
    </xf>
    <xf numFmtId="193" fontId="2" fillId="25" borderId="15" xfId="0" applyNumberFormat="1" applyFont="1" applyFill="1" applyBorder="1" applyAlignment="1">
      <alignment vertical="center"/>
    </xf>
    <xf numFmtId="193" fontId="0" fillId="25" borderId="23" xfId="0" applyNumberFormat="1" applyFont="1" applyFill="1" applyBorder="1" applyAlignment="1">
      <alignment vertical="center"/>
    </xf>
    <xf numFmtId="193" fontId="0" fillId="25" borderId="27" xfId="0" applyNumberFormat="1" applyFont="1" applyFill="1" applyBorder="1" applyAlignment="1">
      <alignment vertical="center"/>
    </xf>
    <xf numFmtId="193" fontId="2" fillId="0" borderId="30" xfId="0" applyNumberFormat="1" applyFont="1" applyBorder="1" applyAlignment="1">
      <alignment vertical="center"/>
    </xf>
    <xf numFmtId="193" fontId="0" fillId="0" borderId="13" xfId="0" applyNumberFormat="1" applyFont="1" applyBorder="1" applyAlignment="1">
      <alignment vertical="center"/>
    </xf>
    <xf numFmtId="193" fontId="0" fillId="0" borderId="28" xfId="0" applyNumberFormat="1" applyFont="1" applyBorder="1" applyAlignment="1">
      <alignment vertical="center"/>
    </xf>
    <xf numFmtId="192" fontId="2" fillId="0" borderId="15" xfId="0" applyNumberFormat="1" applyFont="1" applyBorder="1" applyAlignment="1">
      <alignment vertical="center"/>
    </xf>
    <xf numFmtId="193" fontId="2" fillId="0" borderId="23" xfId="0" applyNumberFormat="1" applyFont="1" applyBorder="1" applyAlignment="1">
      <alignment horizontal="right" vertical="center"/>
    </xf>
    <xf numFmtId="192" fontId="2" fillId="0" borderId="23" xfId="0" applyNumberFormat="1" applyFon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2" fillId="0" borderId="13" xfId="0" applyNumberFormat="1" applyFont="1" applyBorder="1" applyAlignment="1">
      <alignment vertical="center"/>
    </xf>
    <xf numFmtId="192" fontId="0" fillId="0" borderId="13" xfId="0" applyNumberFormat="1" applyBorder="1" applyAlignment="1">
      <alignment vertical="center"/>
    </xf>
    <xf numFmtId="195" fontId="2" fillId="0" borderId="15" xfId="0" applyNumberFormat="1" applyFont="1" applyBorder="1" applyAlignment="1">
      <alignment vertical="center"/>
    </xf>
    <xf numFmtId="195" fontId="2" fillId="0" borderId="23" xfId="0" applyNumberFormat="1" applyFont="1" applyBorder="1" applyAlignment="1">
      <alignment vertical="center"/>
    </xf>
    <xf numFmtId="195" fontId="0" fillId="0" borderId="23" xfId="0" applyNumberFormat="1" applyBorder="1" applyAlignment="1">
      <alignment vertical="center"/>
    </xf>
    <xf numFmtId="195" fontId="0" fillId="0" borderId="27" xfId="0" applyNumberFormat="1" applyBorder="1" applyAlignment="1">
      <alignment vertical="center"/>
    </xf>
    <xf numFmtId="195" fontId="2" fillId="0" borderId="30" xfId="0" applyNumberFormat="1" applyFont="1" applyBorder="1" applyAlignment="1">
      <alignment vertical="center"/>
    </xf>
    <xf numFmtId="195" fontId="2" fillId="0" borderId="13" xfId="0" applyNumberFormat="1" applyFont="1" applyBorder="1" applyAlignment="1">
      <alignment vertical="center"/>
    </xf>
    <xf numFmtId="195" fontId="0" fillId="0" borderId="13" xfId="0" applyNumberFormat="1" applyBorder="1" applyAlignment="1">
      <alignment vertical="center"/>
    </xf>
    <xf numFmtId="195" fontId="0" fillId="0" borderId="28" xfId="0" applyNumberFormat="1" applyBorder="1" applyAlignment="1">
      <alignment vertical="center"/>
    </xf>
    <xf numFmtId="190" fontId="2" fillId="0" borderId="13" xfId="0" applyNumberFormat="1" applyFont="1" applyBorder="1" applyAlignment="1">
      <alignment horizontal="right" vertical="center"/>
    </xf>
    <xf numFmtId="0" fontId="3" fillId="0" borderId="17" xfId="61" applyFont="1" applyBorder="1" applyAlignment="1">
      <alignment horizontal="distributed" vertical="center"/>
      <protection/>
    </xf>
    <xf numFmtId="41" fontId="2" fillId="0" borderId="19" xfId="61" applyNumberFormat="1" applyBorder="1" applyAlignment="1">
      <alignment vertical="center"/>
      <protection/>
    </xf>
    <xf numFmtId="0" fontId="3" fillId="0" borderId="16" xfId="61" applyFont="1" applyBorder="1" applyAlignment="1">
      <alignment horizontal="left" vertical="center" indent="1"/>
      <protection/>
    </xf>
    <xf numFmtId="41" fontId="0" fillId="0" borderId="27" xfId="61" applyNumberFormat="1" applyFont="1" applyBorder="1" applyAlignment="1">
      <alignment vertical="center"/>
      <protection/>
    </xf>
    <xf numFmtId="41" fontId="0" fillId="0" borderId="27" xfId="61" applyNumberFormat="1" applyFont="1" applyBorder="1" applyAlignment="1">
      <alignment horizontal="right" vertical="center"/>
      <protection/>
    </xf>
    <xf numFmtId="0" fontId="3" fillId="0" borderId="21" xfId="61" applyFont="1" applyBorder="1" applyAlignment="1">
      <alignment horizontal="left" vertical="center" indent="1"/>
      <protection/>
    </xf>
    <xf numFmtId="190" fontId="11" fillId="25" borderId="13" xfId="0" applyNumberFormat="1" applyFont="1" applyFill="1" applyBorder="1" applyAlignment="1">
      <alignment vertical="center"/>
    </xf>
    <xf numFmtId="0" fontId="6" fillId="25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90" fontId="11" fillId="0" borderId="13" xfId="0" applyNumberFormat="1" applyFont="1" applyBorder="1" applyAlignment="1">
      <alignment vertical="center"/>
    </xf>
    <xf numFmtId="190" fontId="11" fillId="0" borderId="30" xfId="0" applyNumberFormat="1" applyFont="1" applyBorder="1" applyAlignment="1">
      <alignment vertical="center"/>
    </xf>
    <xf numFmtId="190" fontId="3" fillId="0" borderId="21" xfId="0" applyNumberFormat="1" applyFont="1" applyBorder="1" applyAlignment="1">
      <alignment vertical="center"/>
    </xf>
    <xf numFmtId="190" fontId="3" fillId="0" borderId="13" xfId="0" applyNumberFormat="1" applyFont="1" applyBorder="1" applyAlignment="1">
      <alignment vertical="center"/>
    </xf>
    <xf numFmtId="190" fontId="11" fillId="0" borderId="28" xfId="0" applyNumberFormat="1" applyFont="1" applyFill="1" applyBorder="1" applyAlignment="1">
      <alignment vertical="center"/>
    </xf>
    <xf numFmtId="190" fontId="11" fillId="0" borderId="21" xfId="0" applyNumberFormat="1" applyFont="1" applyBorder="1" applyAlignment="1">
      <alignment vertical="center"/>
    </xf>
    <xf numFmtId="192" fontId="11" fillId="0" borderId="21" xfId="0" applyNumberFormat="1" applyFont="1" applyBorder="1" applyAlignment="1">
      <alignment vertical="center"/>
    </xf>
    <xf numFmtId="192" fontId="3" fillId="0" borderId="13" xfId="0" applyNumberFormat="1" applyFont="1" applyBorder="1" applyAlignment="1">
      <alignment vertical="center"/>
    </xf>
    <xf numFmtId="192" fontId="3" fillId="0" borderId="28" xfId="0" applyNumberFormat="1" applyFont="1" applyBorder="1" applyAlignment="1">
      <alignment vertical="center"/>
    </xf>
    <xf numFmtId="195" fontId="2" fillId="0" borderId="15" xfId="0" applyNumberFormat="1" applyFont="1" applyBorder="1" applyAlignment="1">
      <alignment horizontal="right" vertical="center"/>
    </xf>
    <xf numFmtId="193" fontId="2" fillId="0" borderId="15" xfId="0" applyNumberFormat="1" applyFont="1" applyBorder="1" applyAlignment="1">
      <alignment horizontal="right" vertical="center"/>
    </xf>
    <xf numFmtId="193" fontId="2" fillId="0" borderId="3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25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wrapText="1" shrinkToFit="1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3" fillId="0" borderId="27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distributed"/>
    </xf>
    <xf numFmtId="0" fontId="0" fillId="0" borderId="29" xfId="0" applyFill="1" applyBorder="1" applyAlignment="1">
      <alignment/>
    </xf>
    <xf numFmtId="0" fontId="3" fillId="0" borderId="36" xfId="0" applyFont="1" applyFill="1" applyBorder="1" applyAlignment="1">
      <alignment horizontal="center" vertical="distributed" textRotation="255"/>
    </xf>
    <xf numFmtId="0" fontId="3" fillId="0" borderId="37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distributed" textRotation="255"/>
    </xf>
    <xf numFmtId="0" fontId="3" fillId="0" borderId="1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textRotation="255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distributed" textRotation="255"/>
    </xf>
    <xf numFmtId="0" fontId="3" fillId="0" borderId="19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center" vertical="distributed" wrapText="1"/>
    </xf>
    <xf numFmtId="0" fontId="0" fillId="0" borderId="15" xfId="0" applyFill="1" applyBorder="1" applyAlignment="1">
      <alignment/>
    </xf>
    <xf numFmtId="0" fontId="6" fillId="0" borderId="12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25" borderId="0" xfId="0" applyFont="1" applyFill="1" applyBorder="1" applyAlignment="1">
      <alignment horizontal="distributed" vertical="center" wrapText="1"/>
    </xf>
    <xf numFmtId="0" fontId="6" fillId="25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25" borderId="12" xfId="0" applyFont="1" applyFill="1" applyBorder="1" applyAlignment="1">
      <alignment horizontal="distributed" vertical="center"/>
    </xf>
    <xf numFmtId="0" fontId="6" fillId="25" borderId="0" xfId="0" applyFont="1" applyFill="1" applyAlignment="1">
      <alignment horizontal="left" vertical="center" wrapText="1"/>
    </xf>
    <xf numFmtId="0" fontId="6" fillId="25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5" borderId="0" xfId="0" applyFont="1" applyFill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 wrapText="1"/>
    </xf>
    <xf numFmtId="0" fontId="0" fillId="0" borderId="29" xfId="0" applyBorder="1" applyAlignment="1">
      <alignment vertical="center" textRotation="255" wrapText="1"/>
    </xf>
    <xf numFmtId="0" fontId="6" fillId="0" borderId="1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" fillId="0" borderId="15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vertical="center" textRotation="255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vertical="center" textRotation="255"/>
    </xf>
    <xf numFmtId="0" fontId="6" fillId="0" borderId="10" xfId="0" applyFont="1" applyFill="1" applyBorder="1" applyAlignment="1">
      <alignment horizontal="center" vertical="center" textRotation="255" wrapText="1"/>
    </xf>
    <xf numFmtId="0" fontId="0" fillId="0" borderId="15" xfId="0" applyFill="1" applyBorder="1" applyAlignment="1">
      <alignment vertical="center" textRotation="255"/>
    </xf>
    <xf numFmtId="38" fontId="8" fillId="0" borderId="0" xfId="49" applyFont="1" applyBorder="1" applyAlignment="1" applyProtection="1">
      <alignment vertical="center"/>
      <protection locked="0"/>
    </xf>
    <xf numFmtId="38" fontId="8" fillId="0" borderId="12" xfId="49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190" fontId="0" fillId="0" borderId="23" xfId="0" applyNumberFormat="1" applyFont="1" applyBorder="1" applyAlignment="1">
      <alignment vertical="center"/>
    </xf>
    <xf numFmtId="190" fontId="0" fillId="0" borderId="15" xfId="0" applyNumberFormat="1" applyFont="1" applyBorder="1" applyAlignment="1">
      <alignment vertical="center"/>
    </xf>
    <xf numFmtId="190" fontId="0" fillId="25" borderId="23" xfId="0" applyNumberFormat="1" applyFont="1" applyFill="1" applyBorder="1" applyAlignment="1">
      <alignment vertical="center"/>
    </xf>
    <xf numFmtId="190" fontId="0" fillId="25" borderId="15" xfId="0" applyNumberFormat="1" applyFont="1" applyFill="1" applyBorder="1" applyAlignment="1">
      <alignment vertical="center"/>
    </xf>
    <xf numFmtId="190" fontId="0" fillId="0" borderId="13" xfId="0" applyNumberFormat="1" applyFont="1" applyBorder="1" applyAlignment="1">
      <alignment vertical="center"/>
    </xf>
    <xf numFmtId="193" fontId="0" fillId="0" borderId="23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Ⅲ-3- 6(1)(2)(血液事業，方法別献血，供給別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161925</xdr:rowOff>
    </xdr:from>
    <xdr:to>
      <xdr:col>0</xdr:col>
      <xdr:colOff>314325</xdr:colOff>
      <xdr:row>20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219075" y="3495675"/>
          <a:ext cx="95250" cy="2371725"/>
        </a:xfrm>
        <a:prstGeom prst="leftBrace">
          <a:avLst>
            <a:gd name="adj" fmla="val -4829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981075</xdr:colOff>
      <xdr:row>18</xdr:row>
      <xdr:rowOff>142875</xdr:rowOff>
    </xdr:from>
    <xdr:to>
      <xdr:col>1</xdr:col>
      <xdr:colOff>1038225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352550" y="5191125"/>
          <a:ext cx="57150" cy="323850"/>
        </a:xfrm>
        <a:prstGeom prst="leftBrace">
          <a:avLst>
            <a:gd name="adj1" fmla="val -44444"/>
            <a:gd name="adj2" fmla="val -8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38150" y="2590800"/>
          <a:ext cx="85725" cy="1333500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57200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66725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1619250" y="33813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0" y="49720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49720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0" y="49720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0" y="49720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0" y="49720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0" name="AutoShape 1"/>
        <xdr:cNvSpPr>
          <a:spLocks/>
        </xdr:cNvSpPr>
      </xdr:nvSpPr>
      <xdr:spPr>
        <a:xfrm>
          <a:off x="438150" y="2590800"/>
          <a:ext cx="85725" cy="1333500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1" name="AutoShape 2"/>
        <xdr:cNvSpPr>
          <a:spLocks/>
        </xdr:cNvSpPr>
      </xdr:nvSpPr>
      <xdr:spPr>
        <a:xfrm>
          <a:off x="457200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2" name="AutoShape 3"/>
        <xdr:cNvSpPr>
          <a:spLocks/>
        </xdr:cNvSpPr>
      </xdr:nvSpPr>
      <xdr:spPr>
        <a:xfrm>
          <a:off x="466725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13" name="AutoShape 5"/>
        <xdr:cNvSpPr>
          <a:spLocks/>
        </xdr:cNvSpPr>
      </xdr:nvSpPr>
      <xdr:spPr>
        <a:xfrm>
          <a:off x="1619250" y="33813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4" name="AutoShape 1"/>
        <xdr:cNvSpPr>
          <a:spLocks/>
        </xdr:cNvSpPr>
      </xdr:nvSpPr>
      <xdr:spPr>
        <a:xfrm>
          <a:off x="438150" y="2590800"/>
          <a:ext cx="85725" cy="1333500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5" name="AutoShape 2"/>
        <xdr:cNvSpPr>
          <a:spLocks/>
        </xdr:cNvSpPr>
      </xdr:nvSpPr>
      <xdr:spPr>
        <a:xfrm>
          <a:off x="457200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6" name="AutoShape 3"/>
        <xdr:cNvSpPr>
          <a:spLocks/>
        </xdr:cNvSpPr>
      </xdr:nvSpPr>
      <xdr:spPr>
        <a:xfrm>
          <a:off x="466725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17" name="AutoShape 5"/>
        <xdr:cNvSpPr>
          <a:spLocks/>
        </xdr:cNvSpPr>
      </xdr:nvSpPr>
      <xdr:spPr>
        <a:xfrm>
          <a:off x="1619250" y="33813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8" name="AutoShape 1"/>
        <xdr:cNvSpPr>
          <a:spLocks/>
        </xdr:cNvSpPr>
      </xdr:nvSpPr>
      <xdr:spPr>
        <a:xfrm>
          <a:off x="438150" y="2590800"/>
          <a:ext cx="85725" cy="1333500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9" name="AutoShape 2"/>
        <xdr:cNvSpPr>
          <a:spLocks/>
        </xdr:cNvSpPr>
      </xdr:nvSpPr>
      <xdr:spPr>
        <a:xfrm>
          <a:off x="457200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20" name="AutoShape 3"/>
        <xdr:cNvSpPr>
          <a:spLocks/>
        </xdr:cNvSpPr>
      </xdr:nvSpPr>
      <xdr:spPr>
        <a:xfrm>
          <a:off x="466725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1" name="AutoShape 5"/>
        <xdr:cNvSpPr>
          <a:spLocks/>
        </xdr:cNvSpPr>
      </xdr:nvSpPr>
      <xdr:spPr>
        <a:xfrm>
          <a:off x="1619250" y="33813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22" name="AutoShape 1"/>
        <xdr:cNvSpPr>
          <a:spLocks/>
        </xdr:cNvSpPr>
      </xdr:nvSpPr>
      <xdr:spPr>
        <a:xfrm>
          <a:off x="438150" y="2590800"/>
          <a:ext cx="85725" cy="1333500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3" name="AutoShape 2"/>
        <xdr:cNvSpPr>
          <a:spLocks/>
        </xdr:cNvSpPr>
      </xdr:nvSpPr>
      <xdr:spPr>
        <a:xfrm>
          <a:off x="457200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24" name="AutoShape 3"/>
        <xdr:cNvSpPr>
          <a:spLocks/>
        </xdr:cNvSpPr>
      </xdr:nvSpPr>
      <xdr:spPr>
        <a:xfrm>
          <a:off x="466725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5" name="AutoShape 5"/>
        <xdr:cNvSpPr>
          <a:spLocks/>
        </xdr:cNvSpPr>
      </xdr:nvSpPr>
      <xdr:spPr>
        <a:xfrm>
          <a:off x="1619250" y="33813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26" name="AutoShape 1"/>
        <xdr:cNvSpPr>
          <a:spLocks/>
        </xdr:cNvSpPr>
      </xdr:nvSpPr>
      <xdr:spPr>
        <a:xfrm>
          <a:off x="438150" y="2590800"/>
          <a:ext cx="85725" cy="1333500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7" name="AutoShape 2"/>
        <xdr:cNvSpPr>
          <a:spLocks/>
        </xdr:cNvSpPr>
      </xdr:nvSpPr>
      <xdr:spPr>
        <a:xfrm>
          <a:off x="457200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28" name="AutoShape 3"/>
        <xdr:cNvSpPr>
          <a:spLocks/>
        </xdr:cNvSpPr>
      </xdr:nvSpPr>
      <xdr:spPr>
        <a:xfrm>
          <a:off x="466725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9" name="AutoShape 5"/>
        <xdr:cNvSpPr>
          <a:spLocks/>
        </xdr:cNvSpPr>
      </xdr:nvSpPr>
      <xdr:spPr>
        <a:xfrm>
          <a:off x="1619250" y="33813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30" name="AutoShape 1"/>
        <xdr:cNvSpPr>
          <a:spLocks/>
        </xdr:cNvSpPr>
      </xdr:nvSpPr>
      <xdr:spPr>
        <a:xfrm>
          <a:off x="438150" y="2590800"/>
          <a:ext cx="85725" cy="1333500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31" name="AutoShape 2"/>
        <xdr:cNvSpPr>
          <a:spLocks/>
        </xdr:cNvSpPr>
      </xdr:nvSpPr>
      <xdr:spPr>
        <a:xfrm>
          <a:off x="457200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32" name="AutoShape 3"/>
        <xdr:cNvSpPr>
          <a:spLocks/>
        </xdr:cNvSpPr>
      </xdr:nvSpPr>
      <xdr:spPr>
        <a:xfrm>
          <a:off x="466725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33" name="AutoShape 5"/>
        <xdr:cNvSpPr>
          <a:spLocks/>
        </xdr:cNvSpPr>
      </xdr:nvSpPr>
      <xdr:spPr>
        <a:xfrm>
          <a:off x="1619250" y="33813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34" name="AutoShape 1"/>
        <xdr:cNvSpPr>
          <a:spLocks/>
        </xdr:cNvSpPr>
      </xdr:nvSpPr>
      <xdr:spPr>
        <a:xfrm>
          <a:off x="438150" y="2590800"/>
          <a:ext cx="85725" cy="1333500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35" name="AutoShape 2"/>
        <xdr:cNvSpPr>
          <a:spLocks/>
        </xdr:cNvSpPr>
      </xdr:nvSpPr>
      <xdr:spPr>
        <a:xfrm>
          <a:off x="457200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36" name="AutoShape 3"/>
        <xdr:cNvSpPr>
          <a:spLocks/>
        </xdr:cNvSpPr>
      </xdr:nvSpPr>
      <xdr:spPr>
        <a:xfrm>
          <a:off x="466725" y="4076700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485775</xdr:colOff>
      <xdr:row>20</xdr:row>
      <xdr:rowOff>133350</xdr:rowOff>
    </xdr:from>
    <xdr:to>
      <xdr:col>0</xdr:col>
      <xdr:colOff>542925</xdr:colOff>
      <xdr:row>21</xdr:row>
      <xdr:rowOff>190500</xdr:rowOff>
    </xdr:to>
    <xdr:sp>
      <xdr:nvSpPr>
        <xdr:cNvPr id="37" name="AutoShape 4"/>
        <xdr:cNvSpPr>
          <a:spLocks/>
        </xdr:cNvSpPr>
      </xdr:nvSpPr>
      <xdr:spPr>
        <a:xfrm>
          <a:off x="485775" y="4210050"/>
          <a:ext cx="57150" cy="400050"/>
        </a:xfrm>
        <a:prstGeom prst="leftBrace">
          <a:avLst>
            <a:gd name="adj" fmla="val -45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38" name="AutoShape 5"/>
        <xdr:cNvSpPr>
          <a:spLocks/>
        </xdr:cNvSpPr>
      </xdr:nvSpPr>
      <xdr:spPr>
        <a:xfrm>
          <a:off x="1619250" y="33813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114300</xdr:rowOff>
    </xdr:from>
    <xdr:to>
      <xdr:col>2</xdr:col>
      <xdr:colOff>104775</xdr:colOff>
      <xdr:row>13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543050" y="4867275"/>
          <a:ext cx="95250" cy="476250"/>
        </a:xfrm>
        <a:prstGeom prst="leftBrace">
          <a:avLst>
            <a:gd name="adj" fmla="val -4413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9</xdr:row>
      <xdr:rowOff>38100</xdr:rowOff>
    </xdr:from>
    <xdr:to>
      <xdr:col>0</xdr:col>
      <xdr:colOff>466725</xdr:colOff>
      <xdr:row>14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409575" y="3762375"/>
          <a:ext cx="57150" cy="1924050"/>
        </a:xfrm>
        <a:prstGeom prst="leftBrace">
          <a:avLst>
            <a:gd name="adj" fmla="val -4859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15</xdr:row>
      <xdr:rowOff>0</xdr:rowOff>
    </xdr:from>
    <xdr:to>
      <xdr:col>0</xdr:col>
      <xdr:colOff>466725</xdr:colOff>
      <xdr:row>22</xdr:row>
      <xdr:rowOff>333375</xdr:rowOff>
    </xdr:to>
    <xdr:sp>
      <xdr:nvSpPr>
        <xdr:cNvPr id="5" name="AutoShape 5"/>
        <xdr:cNvSpPr>
          <a:spLocks/>
        </xdr:cNvSpPr>
      </xdr:nvSpPr>
      <xdr:spPr>
        <a:xfrm>
          <a:off x="419100" y="5781675"/>
          <a:ext cx="47625" cy="676275"/>
        </a:xfrm>
        <a:prstGeom prst="leftBrace">
          <a:avLst>
            <a:gd name="adj" fmla="val -4820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6" name="AutoShape 3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7" name="AutoShape 4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8" name="AutoShape 3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9" name="AutoShape 4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0" name="AutoShape 3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1" name="AutoShape 4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2" name="AutoShape 3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3" name="AutoShape 4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4" name="AutoShape 3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5" name="AutoShape 4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6" name="AutoShape 3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7" name="AutoShape 4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8" name="AutoShape 3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9" name="AutoShape 4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0" name="AutoShape 3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1" name="AutoShape 4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2" name="AutoShape 3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3" name="AutoShape 4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4" name="AutoShape 3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5" name="AutoShape 4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6" name="AutoShape 3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7" name="AutoShape 4"/>
        <xdr:cNvSpPr>
          <a:spLocks/>
        </xdr:cNvSpPr>
      </xdr:nvSpPr>
      <xdr:spPr>
        <a:xfrm>
          <a:off x="428625" y="5781675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3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4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5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6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7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8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3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4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5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6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7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8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6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0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1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3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15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6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7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9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0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21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22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23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8650" y="3209925"/>
          <a:ext cx="57150" cy="99060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19125" y="2543175"/>
          <a:ext cx="66675" cy="50482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3133725"/>
          <a:ext cx="66675" cy="97155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>
      <xdr:nvSpPr>
        <xdr:cNvPr id="182" name="AutoShape 2"/>
        <xdr:cNvSpPr>
          <a:spLocks/>
        </xdr:cNvSpPr>
      </xdr:nvSpPr>
      <xdr:spPr>
        <a:xfrm>
          <a:off x="600075" y="2447925"/>
          <a:ext cx="66675" cy="52387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3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4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5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6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7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8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9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0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1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2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3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4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5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6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7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8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9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00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1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2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3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4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5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6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7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8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9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0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1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2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3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4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5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6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7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8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9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0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1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2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3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4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5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6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7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8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9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0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1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2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3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4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5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6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7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8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9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0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1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2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1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6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7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0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2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2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2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3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3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4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5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6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7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8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3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4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5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6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7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8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6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0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1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3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15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6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7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9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0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21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22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23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8650" y="3209925"/>
          <a:ext cx="57150" cy="99060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19125" y="2543175"/>
          <a:ext cx="66675" cy="50482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3133725"/>
          <a:ext cx="66675" cy="97155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>
      <xdr:nvSpPr>
        <xdr:cNvPr id="182" name="AutoShape 2"/>
        <xdr:cNvSpPr>
          <a:spLocks/>
        </xdr:cNvSpPr>
      </xdr:nvSpPr>
      <xdr:spPr>
        <a:xfrm>
          <a:off x="600075" y="2447925"/>
          <a:ext cx="66675" cy="52387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3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4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5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6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7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8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9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0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1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2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3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4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5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6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7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8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9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00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1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2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3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4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5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6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7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8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9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0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1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2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3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4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5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6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7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8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9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0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1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2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3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4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5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6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7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8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9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0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1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2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3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4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5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6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7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8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9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0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1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2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0418;&#12363;&#12425;\&#65288;&#34220;&#20107;&#20418;&#65289;&#21307;&#21209;&#34220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医務薬事施設（薬事）"/>
      <sheetName val="2 医療施設別病床数 "/>
      <sheetName val="4 血液事業"/>
      <sheetName val="3 血液事業1（大澤さん）"/>
      <sheetName val="4(1)(2)(3) 医療施設立入検査(病・診・歯)"/>
      <sheetName val="4(4) 医療施設立入検査(助産)"/>
      <sheetName val="4(5)(6) 医療施設立入検査(施術)"/>
      <sheetName val="4(7)(8) 医療施設立入検査(施術・衛生)"/>
      <sheetName val="6(1) 薬事施設区別立入検査 "/>
      <sheetName val="6(2) 薬事施設立入検査 "/>
      <sheetName val="7(1) 毒物・劇物取扱施設区別立入検査 "/>
      <sheetName val="7(2) 毒物・劇物取扱施設立入検査 "/>
      <sheetName val="8(1) 麻薬取扱施設区別立入検査"/>
      <sheetName val="8(2) 麻薬取扱施設立入検査 "/>
      <sheetName val="9(1) 覚せい剤取扱施設区別検査 "/>
      <sheetName val="9(2) 覚せい剤取扱施設立入検査"/>
      <sheetName val="5(1) 薬事施設区別立入検査"/>
      <sheetName val="5(2) 薬事施設立入検査"/>
      <sheetName val="6(1) 毒物・劇物取扱施設区別立入検査  (2)"/>
      <sheetName val="6(2) 毒物・劇物取扱施設立入検査  (2)"/>
      <sheetName val="7(1) 麻薬取扱施設区別立入検査 (2)"/>
      <sheetName val="7(2) 麻薬取扱施設立入検査  (2)"/>
      <sheetName val="8(1) 覚せい剤取扱施設区別検査"/>
      <sheetName val="8(2) 覚せい剤取扱施設立入検査　"/>
      <sheetName val="9(1)医務関係市民相談件数"/>
      <sheetName val="9(2)薬事関係市民相談件数 "/>
      <sheetName val="10(2)薬事関係市民相談件数"/>
    </sheetNames>
    <sheetDataSet>
      <sheetData sheetId="4">
        <row r="3">
          <cell r="K3" t="str">
            <v>令和４年度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36"/>
  <sheetViews>
    <sheetView view="pageBreakPreview" zoomScale="89" zoomScaleNormal="106" zoomScaleSheetLayoutView="89" zoomScalePageLayoutView="0" workbookViewId="0" topLeftCell="A1">
      <selection activeCell="L2" sqref="L2"/>
    </sheetView>
  </sheetViews>
  <sheetFormatPr defaultColWidth="9.00390625" defaultRowHeight="13.5"/>
  <cols>
    <col min="1" max="1" width="4.875" style="12" customWidth="1"/>
    <col min="2" max="2" width="13.75390625" style="12" customWidth="1"/>
    <col min="3" max="3" width="5.125" style="12" customWidth="1"/>
    <col min="4" max="4" width="0.74609375" style="12" customWidth="1"/>
    <col min="5" max="15" width="5.75390625" style="12" customWidth="1"/>
    <col min="16" max="16384" width="9.00390625" style="12" customWidth="1"/>
  </cols>
  <sheetData>
    <row r="1" spans="1:15" ht="26.25" customHeight="1">
      <c r="A1" s="29" t="s">
        <v>89</v>
      </c>
      <c r="B1" s="3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4" ht="18.75" customHeight="1">
      <c r="A2" s="30" t="s">
        <v>37</v>
      </c>
      <c r="B2" s="1"/>
      <c r="C2" s="1"/>
      <c r="D2" s="1"/>
    </row>
    <row r="3" spans="1:15" ht="13.5">
      <c r="A3" s="9"/>
      <c r="B3" s="9"/>
      <c r="C3" s="9"/>
      <c r="D3" s="9"/>
      <c r="O3" s="39" t="s">
        <v>325</v>
      </c>
    </row>
    <row r="4" spans="1:15" s="13" customFormat="1" ht="24" customHeight="1">
      <c r="A4" s="408" t="s">
        <v>59</v>
      </c>
      <c r="B4" s="409"/>
      <c r="C4" s="410"/>
      <c r="D4" s="34"/>
      <c r="E4" s="18" t="s">
        <v>38</v>
      </c>
      <c r="F4" s="18" t="s">
        <v>39</v>
      </c>
      <c r="G4" s="18" t="s">
        <v>40</v>
      </c>
      <c r="H4" s="18" t="s">
        <v>41</v>
      </c>
      <c r="I4" s="18" t="s">
        <v>42</v>
      </c>
      <c r="J4" s="18" t="s">
        <v>43</v>
      </c>
      <c r="K4" s="18" t="s">
        <v>44</v>
      </c>
      <c r="L4" s="18" t="s">
        <v>45</v>
      </c>
      <c r="M4" s="18" t="s">
        <v>46</v>
      </c>
      <c r="N4" s="18" t="s">
        <v>47</v>
      </c>
      <c r="O4" s="19" t="s">
        <v>48</v>
      </c>
    </row>
    <row r="5" spans="1:15" s="13" customFormat="1" ht="22.5" customHeight="1">
      <c r="A5" s="411" t="s">
        <v>49</v>
      </c>
      <c r="B5" s="411"/>
      <c r="C5" s="412"/>
      <c r="D5" s="15"/>
      <c r="E5" s="234">
        <v>199</v>
      </c>
      <c r="F5" s="235">
        <v>39</v>
      </c>
      <c r="G5" s="235">
        <v>22</v>
      </c>
      <c r="H5" s="235">
        <v>24</v>
      </c>
      <c r="I5" s="235">
        <v>20</v>
      </c>
      <c r="J5" s="235">
        <v>16</v>
      </c>
      <c r="K5" s="235">
        <v>16</v>
      </c>
      <c r="L5" s="235">
        <v>12</v>
      </c>
      <c r="M5" s="235">
        <v>13</v>
      </c>
      <c r="N5" s="235">
        <v>23</v>
      </c>
      <c r="O5" s="236">
        <v>14</v>
      </c>
    </row>
    <row r="6" spans="1:15" s="13" customFormat="1" ht="22.5" customHeight="1">
      <c r="A6" s="411" t="s">
        <v>50</v>
      </c>
      <c r="B6" s="411"/>
      <c r="C6" s="412"/>
      <c r="D6" s="15"/>
      <c r="E6" s="95">
        <v>1483</v>
      </c>
      <c r="F6" s="142">
        <v>430</v>
      </c>
      <c r="G6" s="142">
        <v>190</v>
      </c>
      <c r="H6" s="142">
        <v>138</v>
      </c>
      <c r="I6" s="142">
        <v>117</v>
      </c>
      <c r="J6" s="142">
        <v>91</v>
      </c>
      <c r="K6" s="142">
        <v>145</v>
      </c>
      <c r="L6" s="142">
        <v>63</v>
      </c>
      <c r="M6" s="142">
        <v>80</v>
      </c>
      <c r="N6" s="142">
        <v>149</v>
      </c>
      <c r="O6" s="143">
        <v>80</v>
      </c>
    </row>
    <row r="7" spans="1:15" s="13" customFormat="1" ht="22.5" customHeight="1">
      <c r="A7" s="411" t="s">
        <v>51</v>
      </c>
      <c r="B7" s="411"/>
      <c r="C7" s="412"/>
      <c r="D7" s="15"/>
      <c r="E7" s="95">
        <v>1214</v>
      </c>
      <c r="F7" s="142">
        <v>290</v>
      </c>
      <c r="G7" s="142">
        <v>160</v>
      </c>
      <c r="H7" s="142">
        <v>138</v>
      </c>
      <c r="I7" s="142">
        <v>103</v>
      </c>
      <c r="J7" s="142">
        <v>59</v>
      </c>
      <c r="K7" s="142">
        <v>131</v>
      </c>
      <c r="L7" s="142">
        <v>59</v>
      </c>
      <c r="M7" s="142">
        <v>65</v>
      </c>
      <c r="N7" s="142">
        <v>135</v>
      </c>
      <c r="O7" s="143">
        <v>74</v>
      </c>
    </row>
    <row r="8" spans="1:15" s="13" customFormat="1" ht="22.5" customHeight="1">
      <c r="A8" s="411" t="s">
        <v>52</v>
      </c>
      <c r="B8" s="411"/>
      <c r="C8" s="412"/>
      <c r="D8" s="15"/>
      <c r="E8" s="95">
        <v>27</v>
      </c>
      <c r="F8" s="142">
        <v>5</v>
      </c>
      <c r="G8" s="142">
        <v>4</v>
      </c>
      <c r="H8" s="142">
        <v>3</v>
      </c>
      <c r="I8" s="142">
        <v>4</v>
      </c>
      <c r="J8" s="142">
        <v>2</v>
      </c>
      <c r="K8" s="142">
        <v>0</v>
      </c>
      <c r="L8" s="142">
        <v>3</v>
      </c>
      <c r="M8" s="142">
        <v>1</v>
      </c>
      <c r="N8" s="143">
        <v>4</v>
      </c>
      <c r="O8" s="143">
        <v>1</v>
      </c>
    </row>
    <row r="9" spans="1:15" s="13" customFormat="1" ht="22.5" customHeight="1">
      <c r="A9" s="411" t="s">
        <v>53</v>
      </c>
      <c r="B9" s="411"/>
      <c r="C9" s="412"/>
      <c r="D9" s="15"/>
      <c r="E9" s="95">
        <v>2322</v>
      </c>
      <c r="F9" s="142">
        <v>492</v>
      </c>
      <c r="G9" s="142">
        <v>314</v>
      </c>
      <c r="H9" s="142">
        <v>277</v>
      </c>
      <c r="I9" s="142">
        <v>264</v>
      </c>
      <c r="J9" s="142">
        <v>108</v>
      </c>
      <c r="K9" s="142">
        <v>252</v>
      </c>
      <c r="L9" s="142">
        <v>81</v>
      </c>
      <c r="M9" s="142">
        <v>143</v>
      </c>
      <c r="N9" s="142">
        <v>258</v>
      </c>
      <c r="O9" s="143">
        <v>133</v>
      </c>
    </row>
    <row r="10" spans="1:15" s="13" customFormat="1" ht="22.5" customHeight="1">
      <c r="A10" s="403" t="s">
        <v>54</v>
      </c>
      <c r="B10" s="403"/>
      <c r="C10" s="403"/>
      <c r="D10" s="15"/>
      <c r="E10" s="95">
        <v>527</v>
      </c>
      <c r="F10" s="142">
        <v>63</v>
      </c>
      <c r="G10" s="142">
        <v>80</v>
      </c>
      <c r="H10" s="142">
        <v>74</v>
      </c>
      <c r="I10" s="142">
        <v>73</v>
      </c>
      <c r="J10" s="142">
        <v>11</v>
      </c>
      <c r="K10" s="142">
        <v>60</v>
      </c>
      <c r="L10" s="142">
        <v>29</v>
      </c>
      <c r="M10" s="142">
        <v>34</v>
      </c>
      <c r="N10" s="143">
        <v>67</v>
      </c>
      <c r="O10" s="143">
        <v>36</v>
      </c>
    </row>
    <row r="11" spans="1:15" s="13" customFormat="1" ht="22.5" customHeight="1">
      <c r="A11" s="403" t="s">
        <v>58</v>
      </c>
      <c r="B11" s="403"/>
      <c r="C11" s="403"/>
      <c r="D11" s="15"/>
      <c r="E11" s="95">
        <v>28</v>
      </c>
      <c r="F11" s="142">
        <v>11</v>
      </c>
      <c r="G11" s="142">
        <v>4</v>
      </c>
      <c r="H11" s="142">
        <v>6</v>
      </c>
      <c r="I11" s="142">
        <v>1</v>
      </c>
      <c r="J11" s="142">
        <v>2</v>
      </c>
      <c r="K11" s="142">
        <v>2</v>
      </c>
      <c r="L11" s="142">
        <v>1</v>
      </c>
      <c r="M11" s="142">
        <v>0</v>
      </c>
      <c r="N11" s="142">
        <v>0</v>
      </c>
      <c r="O11" s="143">
        <v>1</v>
      </c>
    </row>
    <row r="12" spans="1:15" s="13" customFormat="1" ht="22.5" customHeight="1">
      <c r="A12" s="403" t="s">
        <v>55</v>
      </c>
      <c r="B12" s="403"/>
      <c r="C12" s="403"/>
      <c r="D12" s="15"/>
      <c r="E12" s="95">
        <v>844</v>
      </c>
      <c r="F12" s="142">
        <v>194</v>
      </c>
      <c r="G12" s="142">
        <v>112</v>
      </c>
      <c r="H12" s="142">
        <v>101</v>
      </c>
      <c r="I12" s="142">
        <v>79</v>
      </c>
      <c r="J12" s="142">
        <v>47</v>
      </c>
      <c r="K12" s="142">
        <v>89</v>
      </c>
      <c r="L12" s="142">
        <v>29</v>
      </c>
      <c r="M12" s="142">
        <v>43</v>
      </c>
      <c r="N12" s="142">
        <v>93</v>
      </c>
      <c r="O12" s="143">
        <v>57</v>
      </c>
    </row>
    <row r="13" spans="1:15" ht="22.5" customHeight="1">
      <c r="A13" s="406" t="s">
        <v>79</v>
      </c>
      <c r="B13" s="403" t="s">
        <v>82</v>
      </c>
      <c r="C13" s="403"/>
      <c r="D13" s="33"/>
      <c r="E13" s="95">
        <v>0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3"/>
    </row>
    <row r="14" spans="1:15" ht="22.5" customHeight="1">
      <c r="A14" s="406"/>
      <c r="B14" s="403" t="s">
        <v>60</v>
      </c>
      <c r="C14" s="403"/>
      <c r="D14" s="15"/>
      <c r="E14" s="95">
        <v>53</v>
      </c>
      <c r="F14" s="142">
        <v>19</v>
      </c>
      <c r="G14" s="142">
        <v>6</v>
      </c>
      <c r="H14" s="142">
        <v>5</v>
      </c>
      <c r="I14" s="142">
        <v>3</v>
      </c>
      <c r="J14" s="142">
        <v>6</v>
      </c>
      <c r="K14" s="142">
        <v>6</v>
      </c>
      <c r="L14" s="142">
        <v>0</v>
      </c>
      <c r="M14" s="142">
        <v>1</v>
      </c>
      <c r="N14" s="142">
        <v>3</v>
      </c>
      <c r="O14" s="143">
        <v>4</v>
      </c>
    </row>
    <row r="15" spans="1:15" s="13" customFormat="1" ht="22.5" customHeight="1">
      <c r="A15" s="406"/>
      <c r="B15" s="403" t="s">
        <v>83</v>
      </c>
      <c r="C15" s="403"/>
      <c r="D15" s="15"/>
      <c r="E15" s="95">
        <v>0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3"/>
    </row>
    <row r="16" spans="1:17" s="13" customFormat="1" ht="22.5" customHeight="1">
      <c r="A16" s="406"/>
      <c r="B16" s="403" t="s">
        <v>221</v>
      </c>
      <c r="C16" s="403"/>
      <c r="D16" s="15"/>
      <c r="E16" s="95">
        <v>53</v>
      </c>
      <c r="F16" s="142">
        <v>19</v>
      </c>
      <c r="G16" s="142">
        <v>6</v>
      </c>
      <c r="H16" s="142">
        <v>5</v>
      </c>
      <c r="I16" s="142">
        <v>3</v>
      </c>
      <c r="J16" s="142">
        <v>6</v>
      </c>
      <c r="K16" s="142">
        <v>6</v>
      </c>
      <c r="L16" s="142">
        <v>0</v>
      </c>
      <c r="M16" s="142">
        <v>1</v>
      </c>
      <c r="N16" s="142">
        <v>3</v>
      </c>
      <c r="O16" s="143">
        <v>4</v>
      </c>
      <c r="Q16" s="146"/>
    </row>
    <row r="17" spans="1:15" ht="22.5" customHeight="1">
      <c r="A17" s="406"/>
      <c r="B17" s="403" t="s">
        <v>226</v>
      </c>
      <c r="C17" s="403"/>
      <c r="D17" s="15"/>
      <c r="E17" s="95">
        <v>276</v>
      </c>
      <c r="F17" s="142">
        <v>90</v>
      </c>
      <c r="G17" s="142">
        <v>38</v>
      </c>
      <c r="H17" s="142">
        <v>47</v>
      </c>
      <c r="I17" s="142">
        <v>46</v>
      </c>
      <c r="J17" s="142">
        <v>8</v>
      </c>
      <c r="K17" s="142">
        <v>11</v>
      </c>
      <c r="L17" s="142">
        <v>5</v>
      </c>
      <c r="M17" s="142">
        <v>2</v>
      </c>
      <c r="N17" s="142">
        <v>20</v>
      </c>
      <c r="O17" s="143">
        <v>9</v>
      </c>
    </row>
    <row r="18" spans="1:15" ht="22.5" customHeight="1">
      <c r="A18" s="406"/>
      <c r="B18" s="15" t="s">
        <v>227</v>
      </c>
      <c r="C18" s="15"/>
      <c r="D18" s="15"/>
      <c r="E18" s="95">
        <v>387</v>
      </c>
      <c r="F18" s="142">
        <v>76</v>
      </c>
      <c r="G18" s="142">
        <v>52</v>
      </c>
      <c r="H18" s="142">
        <v>49</v>
      </c>
      <c r="I18" s="142">
        <v>36</v>
      </c>
      <c r="J18" s="142">
        <v>22</v>
      </c>
      <c r="K18" s="142">
        <v>37</v>
      </c>
      <c r="L18" s="142">
        <v>20</v>
      </c>
      <c r="M18" s="142">
        <v>24</v>
      </c>
      <c r="N18" s="142">
        <v>47</v>
      </c>
      <c r="O18" s="143">
        <v>24</v>
      </c>
    </row>
    <row r="19" spans="1:15" ht="22.5" customHeight="1">
      <c r="A19" s="406"/>
      <c r="B19" s="407" t="s">
        <v>80</v>
      </c>
      <c r="C19" s="15" t="s">
        <v>61</v>
      </c>
      <c r="D19" s="15"/>
      <c r="E19" s="95">
        <v>6</v>
      </c>
      <c r="F19" s="142">
        <v>0</v>
      </c>
      <c r="G19" s="142">
        <v>3</v>
      </c>
      <c r="H19" s="142">
        <v>1</v>
      </c>
      <c r="I19" s="142">
        <v>0</v>
      </c>
      <c r="J19" s="142">
        <v>0</v>
      </c>
      <c r="K19" s="142">
        <v>0</v>
      </c>
      <c r="L19" s="142">
        <v>1</v>
      </c>
      <c r="M19" s="142">
        <v>1</v>
      </c>
      <c r="N19" s="142">
        <v>0</v>
      </c>
      <c r="O19" s="143">
        <v>0</v>
      </c>
    </row>
    <row r="20" spans="1:15" ht="22.5" customHeight="1">
      <c r="A20" s="406"/>
      <c r="B20" s="407"/>
      <c r="C20" s="15" t="s">
        <v>62</v>
      </c>
      <c r="D20" s="15"/>
      <c r="E20" s="95"/>
      <c r="F20" s="142"/>
      <c r="G20" s="142"/>
      <c r="H20" s="142"/>
      <c r="I20" s="142"/>
      <c r="J20" s="142"/>
      <c r="K20" s="142"/>
      <c r="L20" s="142"/>
      <c r="M20" s="142"/>
      <c r="N20" s="142"/>
      <c r="O20" s="143"/>
    </row>
    <row r="21" spans="1:15" ht="22.5" customHeight="1">
      <c r="A21" s="406"/>
      <c r="B21" s="403" t="s">
        <v>63</v>
      </c>
      <c r="C21" s="403"/>
      <c r="D21" s="15"/>
      <c r="E21" s="95">
        <v>68</v>
      </c>
      <c r="F21" s="142">
        <v>1</v>
      </c>
      <c r="G21" s="142">
        <v>9</v>
      </c>
      <c r="H21" s="237">
        <v>17</v>
      </c>
      <c r="I21" s="142">
        <v>12</v>
      </c>
      <c r="J21" s="142">
        <v>0</v>
      </c>
      <c r="K21" s="142">
        <v>7</v>
      </c>
      <c r="L21" s="142">
        <v>10</v>
      </c>
      <c r="M21" s="142">
        <v>5</v>
      </c>
      <c r="N21" s="142">
        <v>3</v>
      </c>
      <c r="O21" s="143">
        <v>4</v>
      </c>
    </row>
    <row r="22" spans="1:15" ht="22.5" customHeight="1" hidden="1">
      <c r="A22" s="405" t="s">
        <v>84</v>
      </c>
      <c r="B22" s="405"/>
      <c r="C22" s="405"/>
      <c r="D22" s="262"/>
      <c r="E22" s="263">
        <v>0</v>
      </c>
      <c r="F22" s="264"/>
      <c r="G22" s="264"/>
      <c r="H22" s="264"/>
      <c r="I22" s="264"/>
      <c r="J22" s="264"/>
      <c r="K22" s="264"/>
      <c r="L22" s="264"/>
      <c r="M22" s="264"/>
      <c r="N22" s="264"/>
      <c r="O22" s="265"/>
    </row>
    <row r="23" spans="1:15" ht="22.5" customHeight="1" hidden="1">
      <c r="A23" s="405" t="s">
        <v>85</v>
      </c>
      <c r="B23" s="405"/>
      <c r="C23" s="405"/>
      <c r="D23" s="262"/>
      <c r="E23" s="263">
        <v>0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5"/>
    </row>
    <row r="24" spans="1:15" ht="22.5" customHeight="1" hidden="1">
      <c r="A24" s="405" t="s">
        <v>86</v>
      </c>
      <c r="B24" s="405"/>
      <c r="C24" s="405"/>
      <c r="D24" s="262"/>
      <c r="E24" s="263">
        <v>0</v>
      </c>
      <c r="F24" s="264"/>
      <c r="G24" s="264"/>
      <c r="H24" s="264"/>
      <c r="I24" s="264"/>
      <c r="J24" s="264"/>
      <c r="K24" s="264"/>
      <c r="L24" s="264"/>
      <c r="M24" s="264"/>
      <c r="N24" s="264"/>
      <c r="O24" s="265"/>
    </row>
    <row r="25" spans="1:15" ht="22.5" customHeight="1" hidden="1">
      <c r="A25" s="405" t="s">
        <v>274</v>
      </c>
      <c r="B25" s="405"/>
      <c r="C25" s="405"/>
      <c r="D25" s="262"/>
      <c r="E25" s="263">
        <v>0</v>
      </c>
      <c r="F25" s="264"/>
      <c r="G25" s="264"/>
      <c r="H25" s="264"/>
      <c r="I25" s="264"/>
      <c r="J25" s="264"/>
      <c r="K25" s="264"/>
      <c r="L25" s="264"/>
      <c r="M25" s="264"/>
      <c r="N25" s="264"/>
      <c r="O25" s="265"/>
    </row>
    <row r="26" spans="1:15" ht="22.5" customHeight="1">
      <c r="A26" s="403" t="s">
        <v>276</v>
      </c>
      <c r="B26" s="403"/>
      <c r="C26" s="403"/>
      <c r="D26" s="15"/>
      <c r="E26" s="95">
        <v>1646</v>
      </c>
      <c r="F26" s="142">
        <v>516</v>
      </c>
      <c r="G26" s="142">
        <v>225</v>
      </c>
      <c r="H26" s="142">
        <v>229</v>
      </c>
      <c r="I26" s="142">
        <v>168</v>
      </c>
      <c r="J26" s="142">
        <v>73</v>
      </c>
      <c r="K26" s="142">
        <v>125</v>
      </c>
      <c r="L26" s="142">
        <v>58</v>
      </c>
      <c r="M26" s="142">
        <v>50</v>
      </c>
      <c r="N26" s="142">
        <v>138</v>
      </c>
      <c r="O26" s="143">
        <v>64</v>
      </c>
    </row>
    <row r="27" spans="1:15" ht="22.5" customHeight="1">
      <c r="A27" s="403" t="s">
        <v>277</v>
      </c>
      <c r="B27" s="403"/>
      <c r="C27" s="403"/>
      <c r="D27" s="15"/>
      <c r="E27" s="95">
        <v>4733</v>
      </c>
      <c r="F27" s="142">
        <v>1202</v>
      </c>
      <c r="G27" s="142">
        <v>597</v>
      </c>
      <c r="H27" s="142">
        <v>632</v>
      </c>
      <c r="I27" s="142">
        <v>556</v>
      </c>
      <c r="J27" s="142">
        <v>234</v>
      </c>
      <c r="K27" s="142">
        <v>426</v>
      </c>
      <c r="L27" s="142">
        <v>201</v>
      </c>
      <c r="M27" s="142">
        <v>215</v>
      </c>
      <c r="N27" s="142">
        <v>437</v>
      </c>
      <c r="O27" s="143">
        <v>233</v>
      </c>
    </row>
    <row r="28" spans="1:15" ht="22.5" customHeight="1">
      <c r="A28" s="403" t="s">
        <v>275</v>
      </c>
      <c r="B28" s="403"/>
      <c r="C28" s="403"/>
      <c r="D28" s="15"/>
      <c r="E28" s="95">
        <v>9</v>
      </c>
      <c r="F28" s="142">
        <v>4</v>
      </c>
      <c r="G28" s="142">
        <v>3</v>
      </c>
      <c r="H28" s="142">
        <v>1</v>
      </c>
      <c r="I28" s="142">
        <v>1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3">
        <v>0</v>
      </c>
    </row>
    <row r="29" spans="1:15" ht="22.5" customHeight="1">
      <c r="A29" s="403" t="s">
        <v>16</v>
      </c>
      <c r="B29" s="403"/>
      <c r="C29" s="403"/>
      <c r="D29" s="15"/>
      <c r="E29" s="95">
        <v>908</v>
      </c>
      <c r="F29" s="142">
        <v>244</v>
      </c>
      <c r="G29" s="142">
        <v>110</v>
      </c>
      <c r="H29" s="142">
        <v>163</v>
      </c>
      <c r="I29" s="142">
        <v>156</v>
      </c>
      <c r="J29" s="142">
        <v>33</v>
      </c>
      <c r="K29" s="142">
        <v>58</v>
      </c>
      <c r="L29" s="142">
        <v>18</v>
      </c>
      <c r="M29" s="142">
        <v>17</v>
      </c>
      <c r="N29" s="142">
        <v>81</v>
      </c>
      <c r="O29" s="143">
        <v>28</v>
      </c>
    </row>
    <row r="30" spans="1:15" ht="22.5" customHeight="1">
      <c r="A30" s="403" t="s">
        <v>15</v>
      </c>
      <c r="B30" s="403"/>
      <c r="C30" s="403"/>
      <c r="D30" s="15"/>
      <c r="E30" s="95">
        <v>8</v>
      </c>
      <c r="F30" s="142">
        <v>1</v>
      </c>
      <c r="G30" s="142">
        <v>0</v>
      </c>
      <c r="H30" s="142">
        <v>1</v>
      </c>
      <c r="I30" s="142">
        <v>2</v>
      </c>
      <c r="J30" s="142">
        <v>0</v>
      </c>
      <c r="K30" s="142">
        <v>1</v>
      </c>
      <c r="L30" s="142">
        <v>0</v>
      </c>
      <c r="M30" s="142">
        <v>0</v>
      </c>
      <c r="N30" s="142">
        <v>3</v>
      </c>
      <c r="O30" s="143">
        <v>0</v>
      </c>
    </row>
    <row r="31" spans="1:15" ht="22.5" customHeight="1">
      <c r="A31" s="403" t="s">
        <v>87</v>
      </c>
      <c r="B31" s="403"/>
      <c r="C31" s="403"/>
      <c r="D31" s="15"/>
      <c r="E31" s="95">
        <v>768</v>
      </c>
      <c r="F31" s="142">
        <v>179</v>
      </c>
      <c r="G31" s="142">
        <v>100</v>
      </c>
      <c r="H31" s="142">
        <v>86</v>
      </c>
      <c r="I31" s="142">
        <v>78</v>
      </c>
      <c r="J31" s="142">
        <v>40</v>
      </c>
      <c r="K31" s="142">
        <v>82</v>
      </c>
      <c r="L31" s="142">
        <v>28</v>
      </c>
      <c r="M31" s="142">
        <v>41</v>
      </c>
      <c r="N31" s="142">
        <v>84</v>
      </c>
      <c r="O31" s="143">
        <v>50</v>
      </c>
    </row>
    <row r="32" spans="1:15" ht="22.5" customHeight="1">
      <c r="A32" s="403" t="s">
        <v>57</v>
      </c>
      <c r="B32" s="403"/>
      <c r="C32" s="403"/>
      <c r="D32" s="37"/>
      <c r="E32" s="95">
        <v>4</v>
      </c>
      <c r="F32" s="142">
        <v>1</v>
      </c>
      <c r="G32" s="142">
        <v>1</v>
      </c>
      <c r="H32" s="142">
        <v>1</v>
      </c>
      <c r="I32" s="142">
        <v>0</v>
      </c>
      <c r="J32" s="142">
        <v>0</v>
      </c>
      <c r="K32" s="142">
        <v>0</v>
      </c>
      <c r="L32" s="142">
        <v>0</v>
      </c>
      <c r="M32" s="142">
        <v>1</v>
      </c>
      <c r="N32" s="142">
        <v>0</v>
      </c>
      <c r="O32" s="143">
        <v>0</v>
      </c>
    </row>
    <row r="33" spans="1:15" ht="22.5" customHeight="1">
      <c r="A33" s="403" t="s">
        <v>88</v>
      </c>
      <c r="B33" s="403"/>
      <c r="C33" s="403"/>
      <c r="E33" s="95">
        <v>16</v>
      </c>
      <c r="F33" s="142">
        <v>3</v>
      </c>
      <c r="G33" s="142">
        <v>1</v>
      </c>
      <c r="H33" s="142">
        <v>2</v>
      </c>
      <c r="I33" s="142">
        <v>4</v>
      </c>
      <c r="J33" s="142">
        <v>2</v>
      </c>
      <c r="K33" s="142">
        <v>0</v>
      </c>
      <c r="L33" s="142">
        <v>0</v>
      </c>
      <c r="M33" s="142">
        <v>0</v>
      </c>
      <c r="N33" s="142">
        <v>3</v>
      </c>
      <c r="O33" s="143">
        <v>1</v>
      </c>
    </row>
    <row r="34" spans="1:15" ht="22.5" customHeight="1">
      <c r="A34" s="404" t="s">
        <v>56</v>
      </c>
      <c r="B34" s="404"/>
      <c r="C34" s="404"/>
      <c r="D34" s="66"/>
      <c r="E34" s="244">
        <v>4</v>
      </c>
      <c r="F34" s="144">
        <v>2</v>
      </c>
      <c r="G34" s="144">
        <v>0</v>
      </c>
      <c r="H34" s="144">
        <v>0</v>
      </c>
      <c r="I34" s="144">
        <v>0</v>
      </c>
      <c r="J34" s="144">
        <v>1</v>
      </c>
      <c r="K34" s="144">
        <v>0</v>
      </c>
      <c r="L34" s="144">
        <v>0</v>
      </c>
      <c r="M34" s="144">
        <v>0</v>
      </c>
      <c r="N34" s="144">
        <v>1</v>
      </c>
      <c r="O34" s="145">
        <v>0</v>
      </c>
    </row>
    <row r="35" ht="7.5" customHeight="1"/>
    <row r="36" ht="13.5">
      <c r="O36" s="53" t="s">
        <v>90</v>
      </c>
    </row>
  </sheetData>
  <sheetProtection/>
  <mergeCells count="30"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A21"/>
    <mergeCell ref="B13:C13"/>
    <mergeCell ref="B14:C14"/>
    <mergeCell ref="B15:C15"/>
    <mergeCell ref="B16:C16"/>
    <mergeCell ref="B17:C17"/>
    <mergeCell ref="B19:B20"/>
    <mergeCell ref="B21:C21"/>
    <mergeCell ref="A22:C22"/>
    <mergeCell ref="A23:C23"/>
    <mergeCell ref="A24:C24"/>
    <mergeCell ref="A25:C25"/>
    <mergeCell ref="A26:C26"/>
    <mergeCell ref="A27:C27"/>
    <mergeCell ref="A28:C28"/>
    <mergeCell ref="A33:C33"/>
    <mergeCell ref="A34:C34"/>
    <mergeCell ref="A29:C29"/>
    <mergeCell ref="A30:C30"/>
    <mergeCell ref="A31:C31"/>
    <mergeCell ref="A32:C32"/>
  </mergeCells>
  <printOptions horizontalCentered="1"/>
  <pageMargins left="0.5905511811023623" right="0.5905511811023623" top="0.7086614173228347" bottom="0.5905511811023623" header="0.3937007874015748" footer="0.1968503937007874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AG27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25390625" style="160" customWidth="1"/>
    <col min="2" max="2" width="13.875" style="160" customWidth="1"/>
    <col min="3" max="3" width="5.50390625" style="160" customWidth="1"/>
    <col min="4" max="4" width="0.875" style="160" customWidth="1"/>
    <col min="5" max="6" width="5.25390625" style="160" customWidth="1"/>
    <col min="7" max="7" width="4.00390625" style="160" customWidth="1"/>
    <col min="8" max="11" width="2.375" style="160" customWidth="1"/>
    <col min="12" max="12" width="3.125" style="160" customWidth="1"/>
    <col min="13" max="13" width="2.375" style="160" customWidth="1"/>
    <col min="14" max="14" width="3.125" style="160" customWidth="1"/>
    <col min="15" max="17" width="2.375" style="160" customWidth="1"/>
    <col min="18" max="18" width="3.125" style="160" customWidth="1"/>
    <col min="19" max="19" width="2.375" style="160" customWidth="1"/>
    <col min="20" max="21" width="3.125" style="160" customWidth="1"/>
    <col min="22" max="25" width="2.375" style="160" customWidth="1"/>
    <col min="26" max="26" width="3.125" style="160" customWidth="1"/>
    <col min="27" max="27" width="2.375" style="160" customWidth="1"/>
    <col min="28" max="28" width="3.125" style="160" customWidth="1"/>
    <col min="29" max="30" width="2.375" style="160" customWidth="1"/>
    <col min="31" max="31" width="3.125" style="160" customWidth="1"/>
    <col min="32" max="33" width="3.375" style="160" customWidth="1"/>
    <col min="34" max="16384" width="9.00390625" style="160" customWidth="1"/>
  </cols>
  <sheetData>
    <row r="1" ht="18.75" customHeight="1"/>
    <row r="2" spans="1:10" ht="18.75" customHeight="1">
      <c r="A2" s="186" t="s">
        <v>278</v>
      </c>
      <c r="B2" s="171"/>
      <c r="C2" s="171"/>
      <c r="D2" s="171"/>
      <c r="E2" s="171"/>
      <c r="F2" s="171"/>
      <c r="G2" s="171"/>
      <c r="H2" s="171"/>
      <c r="I2" s="172"/>
      <c r="J2" s="172"/>
    </row>
    <row r="3" spans="2:33" ht="13.5" customHeight="1">
      <c r="B3" s="172"/>
      <c r="AG3" s="31" t="s">
        <v>282</v>
      </c>
    </row>
    <row r="4" spans="1:33" ht="24" customHeight="1">
      <c r="A4" s="431" t="s">
        <v>21</v>
      </c>
      <c r="B4" s="426"/>
      <c r="C4" s="455"/>
      <c r="D4" s="55"/>
      <c r="E4" s="456" t="s">
        <v>284</v>
      </c>
      <c r="F4" s="459" t="s">
        <v>120</v>
      </c>
      <c r="G4" s="459" t="s">
        <v>121</v>
      </c>
      <c r="H4" s="460" t="s">
        <v>122</v>
      </c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1" t="s">
        <v>123</v>
      </c>
      <c r="AG4" s="462"/>
    </row>
    <row r="5" spans="1:33" ht="19.5" customHeight="1">
      <c r="A5" s="429"/>
      <c r="B5" s="427"/>
      <c r="C5" s="428"/>
      <c r="D5" s="64"/>
      <c r="E5" s="457"/>
      <c r="F5" s="452"/>
      <c r="G5" s="452"/>
      <c r="H5" s="452" t="s">
        <v>124</v>
      </c>
      <c r="I5" s="452" t="s">
        <v>251</v>
      </c>
      <c r="J5" s="452" t="s">
        <v>125</v>
      </c>
      <c r="K5" s="452" t="s">
        <v>126</v>
      </c>
      <c r="L5" s="452" t="s">
        <v>127</v>
      </c>
      <c r="M5" s="452" t="s">
        <v>128</v>
      </c>
      <c r="N5" s="452" t="s">
        <v>129</v>
      </c>
      <c r="O5" s="452" t="s">
        <v>236</v>
      </c>
      <c r="P5" s="452" t="s">
        <v>130</v>
      </c>
      <c r="Q5" s="452" t="s">
        <v>131</v>
      </c>
      <c r="R5" s="450" t="s">
        <v>237</v>
      </c>
      <c r="S5" s="450" t="s">
        <v>238</v>
      </c>
      <c r="T5" s="452" t="s">
        <v>239</v>
      </c>
      <c r="U5" s="453" t="s">
        <v>20</v>
      </c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2" t="s">
        <v>132</v>
      </c>
      <c r="AG5" s="454" t="s">
        <v>133</v>
      </c>
    </row>
    <row r="6" spans="1:33" ht="138.75" customHeight="1">
      <c r="A6" s="429"/>
      <c r="B6" s="427"/>
      <c r="C6" s="428"/>
      <c r="D6" s="36"/>
      <c r="E6" s="458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1"/>
      <c r="S6" s="451"/>
      <c r="T6" s="452"/>
      <c r="U6" s="28" t="s">
        <v>38</v>
      </c>
      <c r="V6" s="54" t="s">
        <v>240</v>
      </c>
      <c r="W6" s="54" t="s">
        <v>241</v>
      </c>
      <c r="X6" s="54" t="s">
        <v>242</v>
      </c>
      <c r="Y6" s="54" t="s">
        <v>243</v>
      </c>
      <c r="Z6" s="54" t="s">
        <v>244</v>
      </c>
      <c r="AA6" s="54" t="s">
        <v>245</v>
      </c>
      <c r="AB6" s="54" t="s">
        <v>246</v>
      </c>
      <c r="AC6" s="54" t="s">
        <v>247</v>
      </c>
      <c r="AD6" s="54" t="s">
        <v>248</v>
      </c>
      <c r="AE6" s="54" t="s">
        <v>20</v>
      </c>
      <c r="AF6" s="452"/>
      <c r="AG6" s="454"/>
    </row>
    <row r="7" spans="1:33" ht="18" customHeight="1">
      <c r="A7" s="446" t="s">
        <v>262</v>
      </c>
      <c r="B7" s="447"/>
      <c r="C7" s="448"/>
      <c r="D7" s="49"/>
      <c r="E7" s="97">
        <f>SUM(E8:E24)</f>
        <v>0</v>
      </c>
      <c r="F7" s="97">
        <f>SUM(F8:F24)</f>
        <v>0</v>
      </c>
      <c r="G7" s="97">
        <f aca="true" t="shared" si="0" ref="G7:AG7">SUM(G8:G24)</f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  <c r="M7" s="97">
        <f t="shared" si="0"/>
        <v>0</v>
      </c>
      <c r="N7" s="97">
        <f t="shared" si="0"/>
        <v>0</v>
      </c>
      <c r="O7" s="97">
        <f t="shared" si="0"/>
        <v>0</v>
      </c>
      <c r="P7" s="97">
        <f t="shared" si="0"/>
        <v>0</v>
      </c>
      <c r="Q7" s="97">
        <f t="shared" si="0"/>
        <v>0</v>
      </c>
      <c r="R7" s="97">
        <f t="shared" si="0"/>
        <v>0</v>
      </c>
      <c r="S7" s="97">
        <f t="shared" si="0"/>
        <v>0</v>
      </c>
      <c r="T7" s="97">
        <f t="shared" si="0"/>
        <v>0</v>
      </c>
      <c r="U7" s="97">
        <f t="shared" si="0"/>
        <v>0</v>
      </c>
      <c r="V7" s="97">
        <f t="shared" si="0"/>
        <v>0</v>
      </c>
      <c r="W7" s="97">
        <f t="shared" si="0"/>
        <v>0</v>
      </c>
      <c r="X7" s="97">
        <f t="shared" si="0"/>
        <v>0</v>
      </c>
      <c r="Y7" s="97">
        <f t="shared" si="0"/>
        <v>0</v>
      </c>
      <c r="Z7" s="97">
        <f t="shared" si="0"/>
        <v>0</v>
      </c>
      <c r="AA7" s="97">
        <f t="shared" si="0"/>
        <v>0</v>
      </c>
      <c r="AB7" s="97">
        <f t="shared" si="0"/>
        <v>0</v>
      </c>
      <c r="AC7" s="97">
        <f t="shared" si="0"/>
        <v>0</v>
      </c>
      <c r="AD7" s="97">
        <f t="shared" si="0"/>
        <v>0</v>
      </c>
      <c r="AE7" s="97">
        <f t="shared" si="0"/>
        <v>0</v>
      </c>
      <c r="AF7" s="97">
        <f t="shared" si="0"/>
        <v>0</v>
      </c>
      <c r="AG7" s="115">
        <f t="shared" si="0"/>
        <v>0</v>
      </c>
    </row>
    <row r="8" spans="1:33" ht="18" customHeight="1">
      <c r="A8" s="403" t="s">
        <v>106</v>
      </c>
      <c r="B8" s="449"/>
      <c r="C8" s="449"/>
      <c r="D8" s="51"/>
      <c r="E8" s="123"/>
      <c r="F8" s="126"/>
      <c r="G8" s="177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7"/>
    </row>
    <row r="9" spans="1:33" ht="18" customHeight="1">
      <c r="A9" s="407" t="s">
        <v>107</v>
      </c>
      <c r="B9" s="438" t="s">
        <v>224</v>
      </c>
      <c r="C9" s="403"/>
      <c r="D9" s="33"/>
      <c r="E9" s="124"/>
      <c r="F9" s="127"/>
      <c r="G9" s="178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8"/>
    </row>
    <row r="10" spans="1:33" ht="18" customHeight="1">
      <c r="A10" s="407"/>
      <c r="B10" s="403" t="s">
        <v>225</v>
      </c>
      <c r="C10" s="403"/>
      <c r="D10" s="33"/>
      <c r="E10" s="124"/>
      <c r="F10" s="127"/>
      <c r="G10" s="178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01"/>
      <c r="AG10" s="108"/>
    </row>
    <row r="11" spans="1:33" ht="18" customHeight="1">
      <c r="A11" s="407"/>
      <c r="B11" s="403" t="s">
        <v>226</v>
      </c>
      <c r="C11" s="403"/>
      <c r="D11" s="33"/>
      <c r="E11" s="124"/>
      <c r="F11" s="127"/>
      <c r="G11" s="178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11"/>
      <c r="W11" s="111"/>
      <c r="X11" s="101"/>
      <c r="Y11" s="101"/>
      <c r="Z11" s="101"/>
      <c r="AA11" s="101"/>
      <c r="AB11" s="101"/>
      <c r="AC11" s="101"/>
      <c r="AD11" s="101"/>
      <c r="AE11" s="101"/>
      <c r="AF11" s="101"/>
      <c r="AG11" s="108"/>
    </row>
    <row r="12" spans="1:33" ht="18" customHeight="1">
      <c r="A12" s="407"/>
      <c r="B12" s="15" t="s">
        <v>228</v>
      </c>
      <c r="C12" s="15"/>
      <c r="D12" s="33"/>
      <c r="E12" s="124"/>
      <c r="F12" s="127"/>
      <c r="G12" s="178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8"/>
    </row>
    <row r="13" spans="1:33" ht="18" customHeight="1">
      <c r="A13" s="407"/>
      <c r="B13" s="403" t="s">
        <v>108</v>
      </c>
      <c r="C13" s="52" t="s">
        <v>134</v>
      </c>
      <c r="D13" s="82"/>
      <c r="E13" s="124"/>
      <c r="F13" s="127"/>
      <c r="G13" s="178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08"/>
    </row>
    <row r="14" spans="1:33" ht="18" customHeight="1">
      <c r="A14" s="407"/>
      <c r="B14" s="403"/>
      <c r="C14" s="52" t="s">
        <v>135</v>
      </c>
      <c r="D14" s="82"/>
      <c r="E14" s="124"/>
      <c r="F14" s="127"/>
      <c r="G14" s="178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08"/>
    </row>
    <row r="15" spans="1:33" ht="27" customHeight="1">
      <c r="A15" s="407"/>
      <c r="B15" s="403" t="s">
        <v>63</v>
      </c>
      <c r="C15" s="403"/>
      <c r="D15" s="15"/>
      <c r="E15" s="124"/>
      <c r="F15" s="127"/>
      <c r="G15" s="178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08"/>
    </row>
    <row r="16" spans="1:33" ht="27" customHeight="1">
      <c r="A16" s="437" t="s">
        <v>111</v>
      </c>
      <c r="B16" s="403" t="s">
        <v>116</v>
      </c>
      <c r="C16" s="403"/>
      <c r="D16" s="15"/>
      <c r="E16" s="124"/>
      <c r="F16" s="127"/>
      <c r="G16" s="178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08"/>
    </row>
    <row r="17" spans="1:33" ht="27" customHeight="1">
      <c r="A17" s="407"/>
      <c r="B17" s="403" t="s">
        <v>113</v>
      </c>
      <c r="C17" s="403"/>
      <c r="D17" s="15"/>
      <c r="E17" s="132"/>
      <c r="F17" s="127"/>
      <c r="G17" s="178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08"/>
    </row>
    <row r="18" spans="1:33" ht="27" customHeight="1">
      <c r="A18" s="407" t="s">
        <v>114</v>
      </c>
      <c r="B18" s="403" t="s">
        <v>116</v>
      </c>
      <c r="C18" s="403"/>
      <c r="D18" s="15"/>
      <c r="E18" s="124"/>
      <c r="F18" s="127"/>
      <c r="G18" s="178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08"/>
    </row>
    <row r="19" spans="1:33" ht="27" customHeight="1">
      <c r="A19" s="407"/>
      <c r="B19" s="403" t="s">
        <v>113</v>
      </c>
      <c r="C19" s="403"/>
      <c r="D19" s="15"/>
      <c r="E19" s="132"/>
      <c r="F19" s="127"/>
      <c r="G19" s="178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08"/>
    </row>
    <row r="20" spans="1:33" ht="27" customHeight="1">
      <c r="A20" s="437" t="s">
        <v>115</v>
      </c>
      <c r="B20" s="438" t="s">
        <v>116</v>
      </c>
      <c r="C20" s="403"/>
      <c r="D20" s="15"/>
      <c r="E20" s="124"/>
      <c r="F20" s="127"/>
      <c r="G20" s="178"/>
      <c r="H20" s="111"/>
      <c r="I20" s="10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01"/>
      <c r="AG20" s="108"/>
    </row>
    <row r="21" spans="1:33" ht="27" customHeight="1">
      <c r="A21" s="407"/>
      <c r="B21" s="438" t="s">
        <v>235</v>
      </c>
      <c r="C21" s="403"/>
      <c r="D21" s="15"/>
      <c r="E21" s="124"/>
      <c r="F21" s="127"/>
      <c r="G21" s="178"/>
      <c r="H21" s="11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8"/>
    </row>
    <row r="22" spans="1:33" ht="27" customHeight="1">
      <c r="A22" s="407" t="s">
        <v>117</v>
      </c>
      <c r="B22" s="403" t="s">
        <v>263</v>
      </c>
      <c r="C22" s="403"/>
      <c r="D22" s="15"/>
      <c r="E22" s="124"/>
      <c r="F22" s="127"/>
      <c r="G22" s="178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8"/>
    </row>
    <row r="23" spans="1:33" ht="27" customHeight="1">
      <c r="A23" s="407" t="s">
        <v>118</v>
      </c>
      <c r="B23" s="403" t="s">
        <v>264</v>
      </c>
      <c r="C23" s="403"/>
      <c r="D23" s="15"/>
      <c r="E23" s="124"/>
      <c r="F23" s="127"/>
      <c r="G23" s="178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8"/>
    </row>
    <row r="24" spans="1:33" ht="27" customHeight="1">
      <c r="A24" s="404" t="s">
        <v>119</v>
      </c>
      <c r="B24" s="404"/>
      <c r="C24" s="404"/>
      <c r="D24" s="20"/>
      <c r="E24" s="133"/>
      <c r="F24" s="128"/>
      <c r="G24" s="179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9"/>
    </row>
    <row r="25" spans="1:33" ht="7.5" customHeight="1">
      <c r="A25" s="4"/>
      <c r="B25" s="4"/>
      <c r="C25" s="4"/>
      <c r="D25" s="4"/>
      <c r="G25" s="159"/>
      <c r="AF25" s="159"/>
      <c r="AG25" s="159"/>
    </row>
    <row r="26" spans="1:33" ht="13.5">
      <c r="A26" s="140"/>
      <c r="B26" s="4"/>
      <c r="C26" s="4"/>
      <c r="D26" s="4"/>
      <c r="AF26" s="114"/>
      <c r="AG26" s="114" t="s">
        <v>90</v>
      </c>
    </row>
    <row r="27" ht="13.5">
      <c r="F27" s="173"/>
    </row>
  </sheetData>
  <sheetProtection/>
  <mergeCells count="42">
    <mergeCell ref="A4:C6"/>
    <mergeCell ref="E4:E6"/>
    <mergeCell ref="F4:F6"/>
    <mergeCell ref="G4:G6"/>
    <mergeCell ref="H4:AE4"/>
    <mergeCell ref="AF4:AG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AE5"/>
    <mergeCell ref="AF5:AF6"/>
    <mergeCell ref="AG5:AG6"/>
    <mergeCell ref="A7:C7"/>
    <mergeCell ref="A8:C8"/>
    <mergeCell ref="A9:A15"/>
    <mergeCell ref="B9:C9"/>
    <mergeCell ref="B10:C10"/>
    <mergeCell ref="B11:C11"/>
    <mergeCell ref="B13:B14"/>
    <mergeCell ref="B15:C15"/>
    <mergeCell ref="A16:A17"/>
    <mergeCell ref="B16:C16"/>
    <mergeCell ref="B17:C17"/>
    <mergeCell ref="A18:A19"/>
    <mergeCell ref="B18:C18"/>
    <mergeCell ref="B19:C19"/>
    <mergeCell ref="A24:C24"/>
    <mergeCell ref="A20:A23"/>
    <mergeCell ref="B20:C20"/>
    <mergeCell ref="B21:C21"/>
    <mergeCell ref="B22:C22"/>
    <mergeCell ref="B23:C23"/>
  </mergeCells>
  <printOptions horizontalCentered="1"/>
  <pageMargins left="0.31496062992125984" right="0.31496062992125984" top="0.7874015748031497" bottom="0.7874015748031497" header="0.4724409448818898" footer="0.4724409448818898"/>
  <pageSetup horizontalDpi="600" verticalDpi="600" orientation="portrait" pageOrder="overThenDown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7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625" style="160" customWidth="1"/>
    <col min="2" max="2" width="12.625" style="160" customWidth="1"/>
    <col min="3" max="3" width="0.875" style="160" customWidth="1"/>
    <col min="4" max="4" width="6.375" style="160" customWidth="1"/>
    <col min="5" max="15" width="5.125" style="160" customWidth="1"/>
    <col min="16" max="16" width="5.875" style="160" customWidth="1"/>
    <col min="17" max="18" width="3.00390625" style="160" customWidth="1"/>
    <col min="19" max="20" width="9.00390625" style="160" customWidth="1"/>
    <col min="21" max="21" width="3.00390625" style="160" customWidth="1"/>
    <col min="22" max="25" width="9.00390625" style="160" customWidth="1"/>
    <col min="26" max="26" width="3.00390625" style="160" customWidth="1"/>
    <col min="27" max="27" width="9.00390625" style="160" customWidth="1"/>
    <col min="28" max="28" width="3.00390625" style="160" customWidth="1"/>
    <col min="29" max="30" width="9.00390625" style="160" customWidth="1"/>
    <col min="31" max="33" width="3.00390625" style="160" customWidth="1"/>
    <col min="34" max="16384" width="9.00390625" style="160" customWidth="1"/>
  </cols>
  <sheetData>
    <row r="1" spans="1:8" ht="18.75" customHeight="1">
      <c r="A1" s="30" t="s">
        <v>232</v>
      </c>
      <c r="B1" s="30"/>
      <c r="C1" s="30"/>
      <c r="D1" s="30"/>
      <c r="E1" s="30"/>
      <c r="F1" s="174"/>
      <c r="G1" s="174"/>
      <c r="H1" s="174"/>
    </row>
    <row r="2" spans="1:8" ht="18.75" customHeight="1">
      <c r="A2" s="464" t="s">
        <v>265</v>
      </c>
      <c r="B2" s="464"/>
      <c r="C2" s="464"/>
      <c r="D2" s="464"/>
      <c r="E2" s="464"/>
      <c r="F2" s="464"/>
      <c r="G2" s="465"/>
      <c r="H2" s="465"/>
    </row>
    <row r="3" spans="1:16" ht="13.5" customHeight="1">
      <c r="A3" s="172"/>
      <c r="B3" s="172"/>
      <c r="C3" s="172"/>
      <c r="D3" s="172"/>
      <c r="P3" s="31" t="s">
        <v>282</v>
      </c>
    </row>
    <row r="4" spans="1:16" ht="24" customHeight="1">
      <c r="A4" s="431" t="s">
        <v>21</v>
      </c>
      <c r="B4" s="455"/>
      <c r="C4" s="55"/>
      <c r="D4" s="466" t="s">
        <v>285</v>
      </c>
      <c r="E4" s="409" t="s">
        <v>103</v>
      </c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68" t="s">
        <v>105</v>
      </c>
    </row>
    <row r="5" spans="1:16" ht="93" customHeight="1">
      <c r="A5" s="429"/>
      <c r="B5" s="428"/>
      <c r="C5" s="36"/>
      <c r="D5" s="467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69"/>
    </row>
    <row r="6" spans="1:16" ht="36" customHeight="1">
      <c r="A6" s="446" t="s">
        <v>136</v>
      </c>
      <c r="B6" s="448"/>
      <c r="C6" s="49"/>
      <c r="D6" s="103">
        <f aca="true" t="shared" si="0" ref="D6:O6">SUM(D7:D16)</f>
        <v>0</v>
      </c>
      <c r="E6" s="103">
        <f t="shared" si="0"/>
        <v>0</v>
      </c>
      <c r="F6" s="103">
        <f t="shared" si="0"/>
        <v>0</v>
      </c>
      <c r="G6" s="103">
        <f t="shared" si="0"/>
        <v>0</v>
      </c>
      <c r="H6" s="103">
        <f t="shared" si="0"/>
        <v>0</v>
      </c>
      <c r="I6" s="103">
        <f t="shared" si="0"/>
        <v>0</v>
      </c>
      <c r="J6" s="103">
        <f t="shared" si="0"/>
        <v>0</v>
      </c>
      <c r="K6" s="103">
        <f t="shared" si="0"/>
        <v>0</v>
      </c>
      <c r="L6" s="103">
        <f t="shared" si="0"/>
        <v>0</v>
      </c>
      <c r="M6" s="103">
        <f t="shared" si="0"/>
        <v>0</v>
      </c>
      <c r="N6" s="103">
        <f t="shared" si="0"/>
        <v>0</v>
      </c>
      <c r="O6" s="103">
        <f t="shared" si="0"/>
        <v>0</v>
      </c>
      <c r="P6" s="118">
        <v>214</v>
      </c>
    </row>
    <row r="7" spans="1:16" ht="36" customHeight="1">
      <c r="A7" s="403" t="s">
        <v>137</v>
      </c>
      <c r="B7" s="403"/>
      <c r="C7" s="15"/>
      <c r="D7" s="116"/>
      <c r="E7" s="104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29">
        <v>1</v>
      </c>
    </row>
    <row r="8" spans="1:19" ht="36" customHeight="1">
      <c r="A8" s="403" t="s">
        <v>138</v>
      </c>
      <c r="B8" s="403"/>
      <c r="C8" s="15"/>
      <c r="D8" s="104"/>
      <c r="E8" s="104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30">
        <v>1</v>
      </c>
      <c r="Q8" s="159"/>
      <c r="R8" s="159"/>
      <c r="S8" s="159"/>
    </row>
    <row r="9" spans="1:19" ht="36" customHeight="1">
      <c r="A9" s="406" t="s">
        <v>145</v>
      </c>
      <c r="B9" s="15" t="s">
        <v>139</v>
      </c>
      <c r="C9" s="15"/>
      <c r="D9" s="104"/>
      <c r="E9" s="104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30">
        <v>119</v>
      </c>
      <c r="Q9" s="159"/>
      <c r="R9" s="159"/>
      <c r="S9" s="159"/>
    </row>
    <row r="10" spans="1:19" ht="36" customHeight="1">
      <c r="A10" s="406"/>
      <c r="B10" s="15" t="s">
        <v>140</v>
      </c>
      <c r="C10" s="15"/>
      <c r="D10" s="104"/>
      <c r="E10" s="104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30">
        <v>3</v>
      </c>
      <c r="Q10" s="159"/>
      <c r="R10" s="159"/>
      <c r="S10" s="159"/>
    </row>
    <row r="11" spans="1:19" ht="36" customHeight="1">
      <c r="A11" s="406"/>
      <c r="B11" s="15" t="s">
        <v>146</v>
      </c>
      <c r="C11" s="15"/>
      <c r="D11" s="104"/>
      <c r="E11" s="104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30">
        <v>3</v>
      </c>
      <c r="Q11" s="159"/>
      <c r="R11" s="159"/>
      <c r="S11" s="159"/>
    </row>
    <row r="12" spans="1:19" ht="36" customHeight="1">
      <c r="A12" s="463" t="s">
        <v>147</v>
      </c>
      <c r="B12" s="15" t="s">
        <v>141</v>
      </c>
      <c r="C12" s="15"/>
      <c r="D12" s="104"/>
      <c r="E12" s="104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30">
        <v>0</v>
      </c>
      <c r="Q12" s="159"/>
      <c r="R12" s="159"/>
      <c r="S12" s="159"/>
    </row>
    <row r="13" spans="1:19" ht="36" customHeight="1">
      <c r="A13" s="406"/>
      <c r="B13" s="15" t="s">
        <v>142</v>
      </c>
      <c r="C13" s="15"/>
      <c r="D13" s="104"/>
      <c r="E13" s="104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30">
        <v>0</v>
      </c>
      <c r="Q13" s="159"/>
      <c r="R13" s="159"/>
      <c r="S13" s="159"/>
    </row>
    <row r="14" spans="1:19" ht="36" customHeight="1">
      <c r="A14" s="406"/>
      <c r="B14" s="15" t="s">
        <v>143</v>
      </c>
      <c r="C14" s="15"/>
      <c r="D14" s="104"/>
      <c r="E14" s="104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30">
        <v>0</v>
      </c>
      <c r="Q14" s="159"/>
      <c r="R14" s="159"/>
      <c r="S14" s="159"/>
    </row>
    <row r="15" spans="1:19" ht="36" customHeight="1">
      <c r="A15" s="438" t="s">
        <v>266</v>
      </c>
      <c r="B15" s="403"/>
      <c r="C15" s="15"/>
      <c r="D15" s="110"/>
      <c r="E15" s="104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30">
        <v>87</v>
      </c>
      <c r="Q15" s="159"/>
      <c r="R15" s="159"/>
      <c r="S15" s="159"/>
    </row>
    <row r="16" spans="1:16" ht="36" customHeight="1">
      <c r="A16" s="404" t="s">
        <v>144</v>
      </c>
      <c r="B16" s="404"/>
      <c r="C16" s="20"/>
      <c r="D16" s="117"/>
      <c r="E16" s="117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31">
        <v>0</v>
      </c>
    </row>
    <row r="17" spans="1:16" ht="16.5" customHeight="1">
      <c r="A17" s="140"/>
      <c r="B17" s="172"/>
      <c r="C17" s="172"/>
      <c r="P17" s="53" t="s">
        <v>90</v>
      </c>
    </row>
  </sheetData>
  <sheetProtection/>
  <mergeCells count="12">
    <mergeCell ref="A2:H2"/>
    <mergeCell ref="A4:B5"/>
    <mergeCell ref="D4:D5"/>
    <mergeCell ref="E4:O4"/>
    <mergeCell ref="P4:P5"/>
    <mergeCell ref="A6:B6"/>
    <mergeCell ref="A7:B7"/>
    <mergeCell ref="A8:B8"/>
    <mergeCell ref="A9:A11"/>
    <mergeCell ref="A12:A14"/>
    <mergeCell ref="A15:B15"/>
    <mergeCell ref="A16:B16"/>
  </mergeCells>
  <printOptions horizontalCentered="1"/>
  <pageMargins left="0.5905511811023623" right="0.5905511811023623" top="0.7874015748031497" bottom="0.7874015748031497" header="0.4724409448818898" footer="0.4724409448818898"/>
  <pageSetup fitToHeight="1" fitToWidth="1" horizontalDpi="600" verticalDpi="6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9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625" style="160" customWidth="1"/>
    <col min="2" max="2" width="12.25390625" style="160" customWidth="1"/>
    <col min="3" max="3" width="0.875" style="160" customWidth="1"/>
    <col min="4" max="4" width="6.375" style="160" customWidth="1"/>
    <col min="5" max="5" width="4.75390625" style="160" customWidth="1"/>
    <col min="6" max="18" width="4.375" style="160" customWidth="1"/>
    <col min="19" max="16384" width="9.00390625" style="160" customWidth="1"/>
  </cols>
  <sheetData>
    <row r="1" ht="18.75" customHeight="1"/>
    <row r="2" spans="1:10" ht="18.75" customHeight="1">
      <c r="A2" s="170" t="s">
        <v>261</v>
      </c>
      <c r="B2" s="171"/>
      <c r="C2" s="171"/>
      <c r="D2" s="171"/>
      <c r="E2" s="171"/>
      <c r="F2" s="171"/>
      <c r="G2" s="171"/>
      <c r="H2" s="171"/>
      <c r="I2" s="172"/>
      <c r="J2" s="172"/>
    </row>
    <row r="3" spans="2:18" ht="13.5" customHeight="1">
      <c r="B3" s="172"/>
      <c r="C3" s="172"/>
      <c r="R3" s="31" t="s">
        <v>282</v>
      </c>
    </row>
    <row r="4" spans="1:18" ht="22.5" customHeight="1">
      <c r="A4" s="431" t="s">
        <v>21</v>
      </c>
      <c r="B4" s="455"/>
      <c r="C4" s="55"/>
      <c r="D4" s="470" t="s">
        <v>286</v>
      </c>
      <c r="E4" s="459" t="s">
        <v>120</v>
      </c>
      <c r="F4" s="459" t="s">
        <v>121</v>
      </c>
      <c r="G4" s="461" t="s">
        <v>122</v>
      </c>
      <c r="H4" s="461"/>
      <c r="I4" s="461"/>
      <c r="J4" s="461"/>
      <c r="K4" s="461"/>
      <c r="L4" s="461"/>
      <c r="M4" s="461"/>
      <c r="N4" s="461"/>
      <c r="O4" s="461"/>
      <c r="P4" s="461"/>
      <c r="Q4" s="461" t="s">
        <v>123</v>
      </c>
      <c r="R4" s="462"/>
    </row>
    <row r="5" spans="1:18" ht="135" customHeight="1">
      <c r="A5" s="429"/>
      <c r="B5" s="428"/>
      <c r="C5" s="36"/>
      <c r="D5" s="471"/>
      <c r="E5" s="452"/>
      <c r="F5" s="452"/>
      <c r="G5" s="28" t="s">
        <v>148</v>
      </c>
      <c r="H5" s="28" t="s">
        <v>149</v>
      </c>
      <c r="I5" s="28" t="s">
        <v>150</v>
      </c>
      <c r="J5" s="28" t="s">
        <v>151</v>
      </c>
      <c r="K5" s="28" t="s">
        <v>152</v>
      </c>
      <c r="L5" s="28" t="s">
        <v>153</v>
      </c>
      <c r="M5" s="28" t="s">
        <v>154</v>
      </c>
      <c r="N5" s="28" t="s">
        <v>155</v>
      </c>
      <c r="O5" s="28" t="s">
        <v>156</v>
      </c>
      <c r="P5" s="28" t="s">
        <v>20</v>
      </c>
      <c r="Q5" s="28" t="s">
        <v>132</v>
      </c>
      <c r="R5" s="40" t="s">
        <v>133</v>
      </c>
    </row>
    <row r="6" spans="1:18" ht="40.5" customHeight="1">
      <c r="A6" s="446" t="s">
        <v>136</v>
      </c>
      <c r="B6" s="448"/>
      <c r="C6" s="49"/>
      <c r="D6" s="105">
        <f aca="true" t="shared" si="0" ref="D6:R6">SUM(D7:D16)</f>
        <v>0</v>
      </c>
      <c r="E6" s="105">
        <f t="shared" si="0"/>
        <v>0</v>
      </c>
      <c r="F6" s="105">
        <f t="shared" si="0"/>
        <v>0</v>
      </c>
      <c r="G6" s="105">
        <f t="shared" si="0"/>
        <v>0</v>
      </c>
      <c r="H6" s="105">
        <f t="shared" si="0"/>
        <v>0</v>
      </c>
      <c r="I6" s="105">
        <f t="shared" si="0"/>
        <v>0</v>
      </c>
      <c r="J6" s="105">
        <f t="shared" si="0"/>
        <v>0</v>
      </c>
      <c r="K6" s="105">
        <f t="shared" si="0"/>
        <v>0</v>
      </c>
      <c r="L6" s="105">
        <f t="shared" si="0"/>
        <v>0</v>
      </c>
      <c r="M6" s="105">
        <f t="shared" si="0"/>
        <v>0</v>
      </c>
      <c r="N6" s="105">
        <f t="shared" si="0"/>
        <v>0</v>
      </c>
      <c r="O6" s="105">
        <f t="shared" si="0"/>
        <v>0</v>
      </c>
      <c r="P6" s="105">
        <f t="shared" si="0"/>
        <v>0</v>
      </c>
      <c r="Q6" s="105">
        <f t="shared" si="0"/>
        <v>0</v>
      </c>
      <c r="R6" s="119">
        <f t="shared" si="0"/>
        <v>0</v>
      </c>
    </row>
    <row r="7" spans="1:18" ht="40.5" customHeight="1">
      <c r="A7" s="403" t="s">
        <v>137</v>
      </c>
      <c r="B7" s="403"/>
      <c r="C7" s="15"/>
      <c r="D7" s="116"/>
      <c r="E7" s="104"/>
      <c r="F7" s="180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/>
    </row>
    <row r="8" spans="1:18" ht="40.5" customHeight="1">
      <c r="A8" s="403" t="s">
        <v>138</v>
      </c>
      <c r="B8" s="403"/>
      <c r="C8" s="15"/>
      <c r="D8" s="104"/>
      <c r="E8" s="104"/>
      <c r="F8" s="181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7"/>
    </row>
    <row r="9" spans="1:18" ht="40.5" customHeight="1">
      <c r="A9" s="406" t="s">
        <v>145</v>
      </c>
      <c r="B9" s="15" t="s">
        <v>139</v>
      </c>
      <c r="C9" s="15"/>
      <c r="D9" s="104"/>
      <c r="E9" s="104"/>
      <c r="F9" s="181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7"/>
    </row>
    <row r="10" spans="1:18" ht="40.5" customHeight="1">
      <c r="A10" s="406"/>
      <c r="B10" s="15" t="s">
        <v>140</v>
      </c>
      <c r="C10" s="15"/>
      <c r="D10" s="104"/>
      <c r="E10" s="104"/>
      <c r="F10" s="181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7"/>
    </row>
    <row r="11" spans="1:18" ht="40.5" customHeight="1">
      <c r="A11" s="406"/>
      <c r="B11" s="15" t="s">
        <v>146</v>
      </c>
      <c r="C11" s="15"/>
      <c r="D11" s="104"/>
      <c r="E11" s="104"/>
      <c r="F11" s="181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</row>
    <row r="12" spans="1:18" ht="40.5" customHeight="1">
      <c r="A12" s="463" t="s">
        <v>147</v>
      </c>
      <c r="B12" s="15" t="s">
        <v>141</v>
      </c>
      <c r="C12" s="15"/>
      <c r="D12" s="104"/>
      <c r="E12" s="104"/>
      <c r="F12" s="181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7"/>
    </row>
    <row r="13" spans="1:18" ht="40.5" customHeight="1">
      <c r="A13" s="406"/>
      <c r="B13" s="15" t="s">
        <v>142</v>
      </c>
      <c r="C13" s="15"/>
      <c r="D13" s="104"/>
      <c r="E13" s="104"/>
      <c r="F13" s="181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7"/>
    </row>
    <row r="14" spans="1:18" ht="40.5" customHeight="1">
      <c r="A14" s="406"/>
      <c r="B14" s="15" t="s">
        <v>143</v>
      </c>
      <c r="C14" s="15"/>
      <c r="D14" s="104"/>
      <c r="E14" s="104"/>
      <c r="F14" s="181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7"/>
    </row>
    <row r="15" spans="1:18" ht="40.5" customHeight="1">
      <c r="A15" s="438" t="s">
        <v>267</v>
      </c>
      <c r="B15" s="403"/>
      <c r="C15" s="15"/>
      <c r="D15" s="110"/>
      <c r="E15" s="104"/>
      <c r="F15" s="181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7"/>
    </row>
    <row r="16" spans="1:18" ht="40.5" customHeight="1">
      <c r="A16" s="404" t="s">
        <v>144</v>
      </c>
      <c r="B16" s="404"/>
      <c r="C16" s="20"/>
      <c r="D16" s="117"/>
      <c r="E16" s="117"/>
      <c r="F16" s="182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9"/>
    </row>
    <row r="17" spans="1:18" ht="16.5" customHeight="1">
      <c r="A17" s="140"/>
      <c r="B17" s="4"/>
      <c r="C17" s="4"/>
      <c r="R17" s="53" t="s">
        <v>90</v>
      </c>
    </row>
    <row r="19" ht="13.5">
      <c r="E19" s="175"/>
    </row>
  </sheetData>
  <sheetProtection/>
  <mergeCells count="13">
    <mergeCell ref="A15:B15"/>
    <mergeCell ref="A4:B5"/>
    <mergeCell ref="D4:D5"/>
    <mergeCell ref="E4:E5"/>
    <mergeCell ref="F4:F5"/>
    <mergeCell ref="G4:P4"/>
    <mergeCell ref="Q4:R4"/>
    <mergeCell ref="A16:B16"/>
    <mergeCell ref="A6:B6"/>
    <mergeCell ref="A7:B7"/>
    <mergeCell ref="A8:B8"/>
    <mergeCell ref="A9:A11"/>
    <mergeCell ref="A12:A14"/>
  </mergeCells>
  <printOptions horizontalCentered="1"/>
  <pageMargins left="0.7086614173228347" right="0.708661417322834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6"/>
  <sheetViews>
    <sheetView zoomScalePageLayoutView="0" workbookViewId="0" topLeftCell="A6">
      <selection activeCell="E7" sqref="E7:E23"/>
    </sheetView>
  </sheetViews>
  <sheetFormatPr defaultColWidth="9.00390625" defaultRowHeight="13.5"/>
  <cols>
    <col min="1" max="1" width="5.625" style="160" customWidth="1"/>
    <col min="2" max="2" width="9.125" style="160" customWidth="1"/>
    <col min="3" max="3" width="13.375" style="160" customWidth="1"/>
    <col min="4" max="4" width="0.2421875" style="160" customWidth="1"/>
    <col min="5" max="5" width="6.375" style="160" customWidth="1"/>
    <col min="6" max="6" width="6.125" style="160" bestFit="1" customWidth="1"/>
    <col min="7" max="16" width="4.375" style="160" customWidth="1"/>
    <col min="17" max="17" width="5.125" style="160" customWidth="1"/>
    <col min="18" max="16384" width="9.00390625" style="160" customWidth="1"/>
  </cols>
  <sheetData>
    <row r="1" spans="1:7" ht="18.75" customHeight="1">
      <c r="A1" s="30" t="s">
        <v>233</v>
      </c>
      <c r="B1" s="1"/>
      <c r="C1" s="1"/>
      <c r="D1" s="1"/>
      <c r="E1" s="1"/>
      <c r="F1" s="1"/>
      <c r="G1" s="1"/>
    </row>
    <row r="2" spans="1:5" ht="18.75" customHeight="1">
      <c r="A2" s="174" t="s">
        <v>268</v>
      </c>
      <c r="B2" s="172"/>
      <c r="C2" s="172"/>
      <c r="D2" s="172"/>
      <c r="E2" s="172"/>
    </row>
    <row r="3" spans="1:17" ht="13.5" customHeight="1">
      <c r="A3" s="172"/>
      <c r="B3" s="172"/>
      <c r="C3" s="172"/>
      <c r="D3" s="172"/>
      <c r="E3" s="172"/>
      <c r="Q3" s="31" t="s">
        <v>282</v>
      </c>
    </row>
    <row r="4" spans="1:17" ht="24" customHeight="1">
      <c r="A4" s="431" t="s">
        <v>21</v>
      </c>
      <c r="B4" s="426"/>
      <c r="C4" s="455"/>
      <c r="D4" s="55"/>
      <c r="E4" s="466" t="s">
        <v>269</v>
      </c>
      <c r="F4" s="426" t="s">
        <v>194</v>
      </c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68" t="s">
        <v>204</v>
      </c>
    </row>
    <row r="5" spans="1:17" ht="102.75" customHeight="1">
      <c r="A5" s="429"/>
      <c r="B5" s="427"/>
      <c r="C5" s="428"/>
      <c r="D5" s="36"/>
      <c r="E5" s="467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469"/>
    </row>
    <row r="6" spans="1:18" ht="18" customHeight="1">
      <c r="A6" s="446" t="s">
        <v>257</v>
      </c>
      <c r="B6" s="447"/>
      <c r="C6" s="448"/>
      <c r="D6" s="49"/>
      <c r="E6" s="106">
        <f>SUM(E7:E24)</f>
        <v>0</v>
      </c>
      <c r="F6" s="106">
        <f aca="true" t="shared" si="0" ref="F6:P6">SUM(F8:F24)</f>
        <v>0</v>
      </c>
      <c r="G6" s="106">
        <f t="shared" si="0"/>
        <v>0</v>
      </c>
      <c r="H6" s="106">
        <f t="shared" si="0"/>
        <v>0</v>
      </c>
      <c r="I6" s="106">
        <f t="shared" si="0"/>
        <v>0</v>
      </c>
      <c r="J6" s="106">
        <f t="shared" si="0"/>
        <v>0</v>
      </c>
      <c r="K6" s="106">
        <f t="shared" si="0"/>
        <v>0</v>
      </c>
      <c r="L6" s="106">
        <f t="shared" si="0"/>
        <v>0</v>
      </c>
      <c r="M6" s="106">
        <f t="shared" si="0"/>
        <v>0</v>
      </c>
      <c r="N6" s="106">
        <f t="shared" si="0"/>
        <v>0</v>
      </c>
      <c r="O6" s="106">
        <f t="shared" si="0"/>
        <v>0</v>
      </c>
      <c r="P6" s="106">
        <f t="shared" si="0"/>
        <v>0</v>
      </c>
      <c r="Q6" s="120">
        <f>SUM(Q7:Q24)</f>
        <v>992</v>
      </c>
      <c r="R6" s="176"/>
    </row>
    <row r="7" spans="1:17" ht="18" customHeight="1">
      <c r="A7" s="406" t="s">
        <v>179</v>
      </c>
      <c r="B7" s="403" t="s">
        <v>157</v>
      </c>
      <c r="C7" s="403"/>
      <c r="D7" s="33"/>
      <c r="E7" s="134"/>
      <c r="F7" s="187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201">
        <v>0</v>
      </c>
    </row>
    <row r="8" spans="1:17" ht="18" customHeight="1">
      <c r="A8" s="406"/>
      <c r="B8" s="403" t="s">
        <v>158</v>
      </c>
      <c r="C8" s="403"/>
      <c r="D8" s="33"/>
      <c r="E8" s="135"/>
      <c r="F8" s="187"/>
      <c r="G8" s="188"/>
      <c r="H8" s="188"/>
      <c r="I8" s="188"/>
      <c r="J8" s="188"/>
      <c r="K8" s="188"/>
      <c r="L8" s="188"/>
      <c r="M8" s="189"/>
      <c r="N8" s="188"/>
      <c r="O8" s="189"/>
      <c r="P8" s="188"/>
      <c r="Q8" s="201">
        <v>14</v>
      </c>
    </row>
    <row r="9" spans="1:17" ht="18" customHeight="1">
      <c r="A9" s="406"/>
      <c r="B9" s="403" t="s">
        <v>159</v>
      </c>
      <c r="C9" s="403"/>
      <c r="D9" s="33"/>
      <c r="E9" s="135"/>
      <c r="F9" s="187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201">
        <v>310</v>
      </c>
    </row>
    <row r="10" spans="1:17" ht="18" customHeight="1">
      <c r="A10" s="406"/>
      <c r="B10" s="407" t="s">
        <v>180</v>
      </c>
      <c r="C10" s="15" t="s">
        <v>160</v>
      </c>
      <c r="D10" s="33"/>
      <c r="E10" s="135"/>
      <c r="F10" s="187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201">
        <v>144</v>
      </c>
    </row>
    <row r="11" spans="1:19" ht="18" customHeight="1">
      <c r="A11" s="406"/>
      <c r="B11" s="407"/>
      <c r="C11" s="15" t="s">
        <v>161</v>
      </c>
      <c r="D11" s="33"/>
      <c r="E11" s="135"/>
      <c r="F11" s="187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201">
        <v>4</v>
      </c>
      <c r="S11" s="176"/>
    </row>
    <row r="12" spans="1:17" ht="18" customHeight="1">
      <c r="A12" s="406"/>
      <c r="B12" s="407"/>
      <c r="C12" s="15" t="s">
        <v>162</v>
      </c>
      <c r="D12" s="33"/>
      <c r="E12" s="135"/>
      <c r="F12" s="187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201">
        <v>0</v>
      </c>
    </row>
    <row r="13" spans="1:17" ht="18" customHeight="1">
      <c r="A13" s="406"/>
      <c r="B13" s="407"/>
      <c r="C13" s="50" t="s">
        <v>163</v>
      </c>
      <c r="D13" s="33"/>
      <c r="E13" s="135"/>
      <c r="F13" s="187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201">
        <v>0</v>
      </c>
    </row>
    <row r="14" spans="1:17" ht="18" customHeight="1">
      <c r="A14" s="406"/>
      <c r="B14" s="407"/>
      <c r="C14" s="50" t="s">
        <v>181</v>
      </c>
      <c r="D14" s="15"/>
      <c r="E14" s="135"/>
      <c r="F14" s="187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201">
        <v>0</v>
      </c>
    </row>
    <row r="15" spans="1:17" ht="27" customHeight="1">
      <c r="A15" s="406"/>
      <c r="B15" s="403" t="s">
        <v>164</v>
      </c>
      <c r="C15" s="403"/>
      <c r="D15" s="15"/>
      <c r="E15" s="135"/>
      <c r="F15" s="187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201">
        <v>2</v>
      </c>
    </row>
    <row r="16" spans="1:17" ht="27" customHeight="1">
      <c r="A16" s="406" t="s">
        <v>182</v>
      </c>
      <c r="B16" s="403" t="s">
        <v>158</v>
      </c>
      <c r="C16" s="403"/>
      <c r="D16" s="15"/>
      <c r="E16" s="134"/>
      <c r="F16" s="187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201">
        <v>0</v>
      </c>
    </row>
    <row r="17" spans="1:17" ht="27" customHeight="1">
      <c r="A17" s="406"/>
      <c r="B17" s="403" t="s">
        <v>159</v>
      </c>
      <c r="C17" s="403"/>
      <c r="D17" s="15"/>
      <c r="E17" s="134"/>
      <c r="F17" s="187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201">
        <v>2</v>
      </c>
    </row>
    <row r="18" spans="1:17" ht="27" customHeight="1">
      <c r="A18" s="406"/>
      <c r="B18" s="473" t="s">
        <v>258</v>
      </c>
      <c r="C18" s="15" t="s">
        <v>165</v>
      </c>
      <c r="D18" s="15"/>
      <c r="E18" s="135"/>
      <c r="F18" s="187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201">
        <v>316</v>
      </c>
    </row>
    <row r="19" spans="1:17" ht="27" customHeight="1">
      <c r="A19" s="406"/>
      <c r="B19" s="473"/>
      <c r="C19" s="15" t="s">
        <v>249</v>
      </c>
      <c r="D19" s="15"/>
      <c r="E19" s="135"/>
      <c r="F19" s="187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201">
        <v>49</v>
      </c>
    </row>
    <row r="20" spans="1:17" ht="27" customHeight="1">
      <c r="A20" s="406"/>
      <c r="B20" s="407" t="s">
        <v>180</v>
      </c>
      <c r="C20" s="15" t="s">
        <v>160</v>
      </c>
      <c r="D20" s="15"/>
      <c r="E20" s="134"/>
      <c r="F20" s="187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201">
        <v>150</v>
      </c>
    </row>
    <row r="21" spans="1:17" ht="27" customHeight="1">
      <c r="A21" s="406"/>
      <c r="B21" s="407"/>
      <c r="C21" s="15" t="s">
        <v>161</v>
      </c>
      <c r="D21" s="15"/>
      <c r="E21" s="134"/>
      <c r="F21" s="187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201">
        <v>1</v>
      </c>
    </row>
    <row r="22" spans="1:17" ht="27" customHeight="1">
      <c r="A22" s="406"/>
      <c r="B22" s="407"/>
      <c r="C22" s="15" t="s">
        <v>162</v>
      </c>
      <c r="D22" s="15"/>
      <c r="E22" s="134"/>
      <c r="F22" s="187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201">
        <v>0</v>
      </c>
    </row>
    <row r="23" spans="1:17" ht="27" customHeight="1">
      <c r="A23" s="406"/>
      <c r="B23" s="407"/>
      <c r="C23" s="50" t="s">
        <v>163</v>
      </c>
      <c r="D23" s="15"/>
      <c r="E23" s="134"/>
      <c r="F23" s="187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201">
        <v>0</v>
      </c>
    </row>
    <row r="24" spans="1:17" ht="27" customHeight="1">
      <c r="A24" s="472"/>
      <c r="B24" s="404" t="s">
        <v>166</v>
      </c>
      <c r="C24" s="404"/>
      <c r="D24" s="20"/>
      <c r="E24" s="136"/>
      <c r="F24" s="190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202">
        <v>0</v>
      </c>
    </row>
    <row r="25" spans="1:17" ht="16.5" customHeight="1">
      <c r="A25" s="141"/>
      <c r="Q25" s="53" t="s">
        <v>90</v>
      </c>
    </row>
    <row r="26" ht="13.5">
      <c r="A26" s="141"/>
    </row>
  </sheetData>
  <sheetProtection/>
  <mergeCells count="17">
    <mergeCell ref="A4:C5"/>
    <mergeCell ref="E4:E5"/>
    <mergeCell ref="F4:P4"/>
    <mergeCell ref="Q4:Q5"/>
    <mergeCell ref="A6:C6"/>
    <mergeCell ref="A7:A15"/>
    <mergeCell ref="B7:C7"/>
    <mergeCell ref="B8:C8"/>
    <mergeCell ref="B9:C9"/>
    <mergeCell ref="B10:B14"/>
    <mergeCell ref="B15:C15"/>
    <mergeCell ref="A16:A24"/>
    <mergeCell ref="B16:C16"/>
    <mergeCell ref="B17:C17"/>
    <mergeCell ref="B18:B19"/>
    <mergeCell ref="B20:B23"/>
    <mergeCell ref="B24:C24"/>
  </mergeCells>
  <printOptions horizontalCentered="1"/>
  <pageMargins left="0.6299212598425197" right="0.629921259842519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26"/>
  <sheetViews>
    <sheetView zoomScalePageLayoutView="0" workbookViewId="0" topLeftCell="A13">
      <selection activeCell="E7" sqref="E7:E23"/>
    </sheetView>
  </sheetViews>
  <sheetFormatPr defaultColWidth="9.00390625" defaultRowHeight="13.5"/>
  <cols>
    <col min="1" max="1" width="5.375" style="160" customWidth="1"/>
    <col min="2" max="2" width="9.125" style="160" customWidth="1"/>
    <col min="3" max="3" width="13.375" style="160" customWidth="1"/>
    <col min="4" max="4" width="0.875" style="160" customWidth="1"/>
    <col min="5" max="5" width="6.875" style="160" customWidth="1"/>
    <col min="6" max="6" width="6.625" style="160" customWidth="1"/>
    <col min="7" max="7" width="3.625" style="160" customWidth="1"/>
    <col min="8" max="19" width="3.25390625" style="160" customWidth="1"/>
    <col min="20" max="21" width="3.625" style="160" customWidth="1"/>
    <col min="22" max="22" width="9.00390625" style="160" customWidth="1"/>
    <col min="23" max="23" width="9.125" style="160" customWidth="1"/>
    <col min="24" max="16384" width="9.00390625" style="160" customWidth="1"/>
  </cols>
  <sheetData>
    <row r="1" ht="18.75" customHeight="1"/>
    <row r="2" spans="1:2" ht="18.75" customHeight="1">
      <c r="A2" s="174" t="s">
        <v>270</v>
      </c>
      <c r="B2" s="172"/>
    </row>
    <row r="3" spans="2:21" ht="13.5" customHeight="1">
      <c r="B3" s="172"/>
      <c r="C3" s="172"/>
      <c r="D3" s="172"/>
      <c r="U3" s="31" t="s">
        <v>282</v>
      </c>
    </row>
    <row r="4" spans="1:21" ht="24" customHeight="1">
      <c r="A4" s="431" t="s">
        <v>21</v>
      </c>
      <c r="B4" s="426"/>
      <c r="C4" s="455"/>
      <c r="D4" s="55"/>
      <c r="E4" s="466" t="s">
        <v>285</v>
      </c>
      <c r="F4" s="459" t="s">
        <v>167</v>
      </c>
      <c r="G4" s="459" t="s">
        <v>168</v>
      </c>
      <c r="H4" s="461" t="s">
        <v>122</v>
      </c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 t="s">
        <v>123</v>
      </c>
      <c r="U4" s="462"/>
    </row>
    <row r="5" spans="1:21" ht="138.75" customHeight="1">
      <c r="A5" s="429"/>
      <c r="B5" s="427"/>
      <c r="C5" s="428"/>
      <c r="D5" s="36"/>
      <c r="E5" s="467"/>
      <c r="F5" s="452"/>
      <c r="G5" s="452"/>
      <c r="H5" s="28" t="s">
        <v>169</v>
      </c>
      <c r="I5" s="28" t="s">
        <v>170</v>
      </c>
      <c r="J5" s="28" t="s">
        <v>171</v>
      </c>
      <c r="K5" s="28" t="s">
        <v>172</v>
      </c>
      <c r="L5" s="28" t="s">
        <v>173</v>
      </c>
      <c r="M5" s="28" t="s">
        <v>174</v>
      </c>
      <c r="N5" s="28" t="s">
        <v>152</v>
      </c>
      <c r="O5" s="28" t="s">
        <v>175</v>
      </c>
      <c r="P5" s="56" t="s">
        <v>176</v>
      </c>
      <c r="Q5" s="28" t="s">
        <v>177</v>
      </c>
      <c r="R5" s="28" t="s">
        <v>178</v>
      </c>
      <c r="S5" s="28" t="s">
        <v>20</v>
      </c>
      <c r="T5" s="28" t="s">
        <v>132</v>
      </c>
      <c r="U5" s="40" t="s">
        <v>133</v>
      </c>
    </row>
    <row r="6" spans="1:21" ht="18" customHeight="1">
      <c r="A6" s="446" t="s">
        <v>271</v>
      </c>
      <c r="B6" s="447"/>
      <c r="C6" s="448"/>
      <c r="D6" s="49"/>
      <c r="E6" s="137">
        <f aca="true" t="shared" si="0" ref="E6:U6">SUM(E7:E24)</f>
        <v>0</v>
      </c>
      <c r="F6" s="137">
        <f t="shared" si="0"/>
        <v>0</v>
      </c>
      <c r="G6" s="137">
        <f t="shared" si="0"/>
        <v>0</v>
      </c>
      <c r="H6" s="137">
        <f t="shared" si="0"/>
        <v>0</v>
      </c>
      <c r="I6" s="137">
        <f t="shared" si="0"/>
        <v>0</v>
      </c>
      <c r="J6" s="137">
        <f t="shared" si="0"/>
        <v>0</v>
      </c>
      <c r="K6" s="137">
        <f t="shared" si="0"/>
        <v>0</v>
      </c>
      <c r="L6" s="137">
        <f t="shared" si="0"/>
        <v>0</v>
      </c>
      <c r="M6" s="137">
        <f t="shared" si="0"/>
        <v>0</v>
      </c>
      <c r="N6" s="137">
        <f t="shared" si="0"/>
        <v>0</v>
      </c>
      <c r="O6" s="137">
        <f t="shared" si="0"/>
        <v>0</v>
      </c>
      <c r="P6" s="137">
        <f t="shared" si="0"/>
        <v>0</v>
      </c>
      <c r="Q6" s="137">
        <f t="shared" si="0"/>
        <v>0</v>
      </c>
      <c r="R6" s="137">
        <f t="shared" si="0"/>
        <v>0</v>
      </c>
      <c r="S6" s="137">
        <f t="shared" si="0"/>
        <v>0</v>
      </c>
      <c r="T6" s="137">
        <f t="shared" si="0"/>
        <v>0</v>
      </c>
      <c r="U6" s="138">
        <f t="shared" si="0"/>
        <v>0</v>
      </c>
    </row>
    <row r="7" spans="1:21" ht="18" customHeight="1">
      <c r="A7" s="406" t="s">
        <v>179</v>
      </c>
      <c r="B7" s="403" t="s">
        <v>157</v>
      </c>
      <c r="C7" s="403"/>
      <c r="D7" s="33"/>
      <c r="E7" s="134"/>
      <c r="F7" s="187"/>
      <c r="G7" s="192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4"/>
    </row>
    <row r="8" spans="1:21" ht="18" customHeight="1">
      <c r="A8" s="406"/>
      <c r="B8" s="403" t="s">
        <v>158</v>
      </c>
      <c r="C8" s="403"/>
      <c r="D8" s="33"/>
      <c r="E8" s="135"/>
      <c r="F8" s="187"/>
      <c r="G8" s="195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/>
    </row>
    <row r="9" spans="1:21" ht="18" customHeight="1">
      <c r="A9" s="406"/>
      <c r="B9" s="403" t="s">
        <v>159</v>
      </c>
      <c r="C9" s="403"/>
      <c r="D9" s="15"/>
      <c r="E9" s="135"/>
      <c r="F9" s="187"/>
      <c r="G9" s="195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7"/>
    </row>
    <row r="10" spans="1:21" ht="18" customHeight="1">
      <c r="A10" s="406"/>
      <c r="B10" s="407" t="s">
        <v>180</v>
      </c>
      <c r="C10" s="15" t="s">
        <v>160</v>
      </c>
      <c r="D10" s="15"/>
      <c r="E10" s="135"/>
      <c r="F10" s="187"/>
      <c r="G10" s="195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7"/>
    </row>
    <row r="11" spans="1:21" ht="18" customHeight="1">
      <c r="A11" s="406"/>
      <c r="B11" s="407"/>
      <c r="C11" s="15" t="s">
        <v>161</v>
      </c>
      <c r="D11" s="15"/>
      <c r="E11" s="135"/>
      <c r="F11" s="187"/>
      <c r="G11" s="195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7"/>
    </row>
    <row r="12" spans="1:21" ht="18" customHeight="1">
      <c r="A12" s="406"/>
      <c r="B12" s="407"/>
      <c r="C12" s="15" t="s">
        <v>162</v>
      </c>
      <c r="D12" s="15"/>
      <c r="E12" s="135"/>
      <c r="F12" s="187"/>
      <c r="G12" s="195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7"/>
    </row>
    <row r="13" spans="1:21" ht="18" customHeight="1">
      <c r="A13" s="406"/>
      <c r="B13" s="407"/>
      <c r="C13" s="50" t="s">
        <v>252</v>
      </c>
      <c r="D13" s="50"/>
      <c r="E13" s="135"/>
      <c r="F13" s="187"/>
      <c r="G13" s="195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7"/>
    </row>
    <row r="14" spans="1:21" ht="18" customHeight="1">
      <c r="A14" s="406"/>
      <c r="B14" s="407"/>
      <c r="C14" s="50" t="s">
        <v>181</v>
      </c>
      <c r="D14" s="50"/>
      <c r="E14" s="135"/>
      <c r="F14" s="187"/>
      <c r="G14" s="195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7"/>
    </row>
    <row r="15" spans="1:21" ht="27" customHeight="1">
      <c r="A15" s="406"/>
      <c r="B15" s="403" t="s">
        <v>164</v>
      </c>
      <c r="C15" s="403"/>
      <c r="D15" s="15"/>
      <c r="E15" s="135"/>
      <c r="F15" s="187"/>
      <c r="G15" s="195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7"/>
    </row>
    <row r="16" spans="1:21" ht="27" customHeight="1">
      <c r="A16" s="406" t="s">
        <v>182</v>
      </c>
      <c r="B16" s="403" t="s">
        <v>158</v>
      </c>
      <c r="C16" s="403"/>
      <c r="D16" s="15"/>
      <c r="E16" s="134"/>
      <c r="F16" s="187"/>
      <c r="G16" s="195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7"/>
    </row>
    <row r="17" spans="1:21" ht="27" customHeight="1">
      <c r="A17" s="406"/>
      <c r="B17" s="403" t="s">
        <v>159</v>
      </c>
      <c r="C17" s="403"/>
      <c r="D17" s="15"/>
      <c r="E17" s="134"/>
      <c r="F17" s="187"/>
      <c r="G17" s="195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7"/>
    </row>
    <row r="18" spans="1:21" ht="27" customHeight="1">
      <c r="A18" s="406"/>
      <c r="B18" s="473" t="s">
        <v>272</v>
      </c>
      <c r="C18" s="15" t="s">
        <v>165</v>
      </c>
      <c r="D18" s="15"/>
      <c r="E18" s="135"/>
      <c r="F18" s="187"/>
      <c r="G18" s="195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7"/>
    </row>
    <row r="19" spans="1:21" ht="27" customHeight="1">
      <c r="A19" s="406"/>
      <c r="B19" s="473"/>
      <c r="C19" s="15" t="s">
        <v>249</v>
      </c>
      <c r="D19" s="15"/>
      <c r="E19" s="135"/>
      <c r="F19" s="187"/>
      <c r="G19" s="195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7"/>
    </row>
    <row r="20" spans="1:21" ht="27" customHeight="1">
      <c r="A20" s="406"/>
      <c r="B20" s="407" t="s">
        <v>180</v>
      </c>
      <c r="C20" s="15" t="s">
        <v>160</v>
      </c>
      <c r="D20" s="15"/>
      <c r="E20" s="134"/>
      <c r="F20" s="187"/>
      <c r="G20" s="195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7"/>
    </row>
    <row r="21" spans="1:21" ht="27" customHeight="1">
      <c r="A21" s="406"/>
      <c r="B21" s="407"/>
      <c r="C21" s="15" t="s">
        <v>161</v>
      </c>
      <c r="D21" s="15"/>
      <c r="E21" s="134"/>
      <c r="F21" s="187"/>
      <c r="G21" s="195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7"/>
    </row>
    <row r="22" spans="1:21" ht="27" customHeight="1">
      <c r="A22" s="406"/>
      <c r="B22" s="407"/>
      <c r="C22" s="15" t="s">
        <v>162</v>
      </c>
      <c r="D22" s="15"/>
      <c r="E22" s="134"/>
      <c r="F22" s="187"/>
      <c r="G22" s="195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7"/>
    </row>
    <row r="23" spans="1:21" ht="27" customHeight="1">
      <c r="A23" s="406"/>
      <c r="B23" s="407"/>
      <c r="C23" s="50" t="s">
        <v>163</v>
      </c>
      <c r="D23" s="50"/>
      <c r="E23" s="134"/>
      <c r="F23" s="187"/>
      <c r="G23" s="195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7"/>
    </row>
    <row r="24" spans="1:21" ht="27" customHeight="1">
      <c r="A24" s="472"/>
      <c r="B24" s="404" t="s">
        <v>166</v>
      </c>
      <c r="C24" s="404"/>
      <c r="D24" s="20"/>
      <c r="E24" s="136"/>
      <c r="F24" s="190"/>
      <c r="G24" s="198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200"/>
    </row>
    <row r="25" spans="1:21" ht="16.5" customHeight="1">
      <c r="A25" s="141"/>
      <c r="B25" s="4"/>
      <c r="C25" s="4"/>
      <c r="D25" s="4"/>
      <c r="U25" s="53" t="s">
        <v>90</v>
      </c>
    </row>
    <row r="26" ht="13.5">
      <c r="A26" s="141"/>
    </row>
  </sheetData>
  <sheetProtection/>
  <mergeCells count="19">
    <mergeCell ref="F4:F5"/>
    <mergeCell ref="G4:G5"/>
    <mergeCell ref="H4:S4"/>
    <mergeCell ref="T4:U4"/>
    <mergeCell ref="A6:C6"/>
    <mergeCell ref="A7:A15"/>
    <mergeCell ref="B7:C7"/>
    <mergeCell ref="B8:C8"/>
    <mergeCell ref="B9:C9"/>
    <mergeCell ref="B10:B14"/>
    <mergeCell ref="B15:C15"/>
    <mergeCell ref="A4:C5"/>
    <mergeCell ref="E4:E5"/>
    <mergeCell ref="A16:A24"/>
    <mergeCell ref="B16:C16"/>
    <mergeCell ref="B17:C17"/>
    <mergeCell ref="B18:B19"/>
    <mergeCell ref="B20:B23"/>
    <mergeCell ref="B24:C24"/>
  </mergeCells>
  <printOptions horizontalCentered="1"/>
  <pageMargins left="0.4724409448818898" right="0.4724409448818898" top="0.7874015748031497" bottom="0.7874015748031497" header="0.31496062992125984" footer="0.31496062992125984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9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9.125" style="160" customWidth="1"/>
    <col min="2" max="2" width="15.625" style="160" customWidth="1"/>
    <col min="3" max="3" width="0.875" style="160" customWidth="1"/>
    <col min="4" max="4" width="6.25390625" style="160" customWidth="1"/>
    <col min="5" max="15" width="4.625" style="160" customWidth="1"/>
    <col min="16" max="16" width="5.625" style="160" customWidth="1"/>
    <col min="17" max="16384" width="9.00390625" style="160" customWidth="1"/>
  </cols>
  <sheetData>
    <row r="1" spans="1:8" ht="18.75" customHeight="1">
      <c r="A1" s="30" t="s">
        <v>234</v>
      </c>
      <c r="B1" s="30"/>
      <c r="C1" s="30"/>
      <c r="D1" s="30"/>
      <c r="E1" s="30"/>
      <c r="F1" s="30"/>
      <c r="G1" s="30"/>
      <c r="H1" s="174"/>
    </row>
    <row r="2" spans="1:8" ht="18.75" customHeight="1">
      <c r="A2" s="464" t="s">
        <v>265</v>
      </c>
      <c r="B2" s="464"/>
      <c r="C2" s="464"/>
      <c r="D2" s="464"/>
      <c r="E2" s="464"/>
      <c r="F2" s="464"/>
      <c r="G2" s="465"/>
      <c r="H2" s="465"/>
    </row>
    <row r="3" spans="1:16" ht="13.5" customHeight="1">
      <c r="A3" s="171"/>
      <c r="B3" s="171"/>
      <c r="C3" s="171"/>
      <c r="D3" s="171"/>
      <c r="E3" s="171"/>
      <c r="F3" s="171"/>
      <c r="G3" s="172"/>
      <c r="H3" s="172"/>
      <c r="P3" s="31" t="s">
        <v>282</v>
      </c>
    </row>
    <row r="4" spans="1:16" ht="21" customHeight="1">
      <c r="A4" s="408" t="s">
        <v>193</v>
      </c>
      <c r="B4" s="410"/>
      <c r="C4" s="45"/>
      <c r="D4" s="466" t="s">
        <v>286</v>
      </c>
      <c r="E4" s="426" t="s">
        <v>194</v>
      </c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44" t="s">
        <v>195</v>
      </c>
    </row>
    <row r="5" spans="1:16" ht="102.75" customHeight="1">
      <c r="A5" s="440"/>
      <c r="B5" s="421"/>
      <c r="C5" s="47"/>
      <c r="D5" s="467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45"/>
    </row>
    <row r="6" spans="1:16" ht="18" customHeight="1">
      <c r="A6" s="413" t="s">
        <v>136</v>
      </c>
      <c r="B6" s="414"/>
      <c r="C6" s="35"/>
      <c r="D6" s="103">
        <f aca="true" t="shared" si="0" ref="D6:P6">SUM(D7:D14)</f>
        <v>0</v>
      </c>
      <c r="E6" s="103">
        <f t="shared" si="0"/>
        <v>0</v>
      </c>
      <c r="F6" s="103">
        <f t="shared" si="0"/>
        <v>0</v>
      </c>
      <c r="G6" s="103">
        <f t="shared" si="0"/>
        <v>0</v>
      </c>
      <c r="H6" s="103">
        <f t="shared" si="0"/>
        <v>0</v>
      </c>
      <c r="I6" s="103">
        <f t="shared" si="0"/>
        <v>0</v>
      </c>
      <c r="J6" s="103">
        <f t="shared" si="0"/>
        <v>0</v>
      </c>
      <c r="K6" s="103">
        <f t="shared" si="0"/>
        <v>0</v>
      </c>
      <c r="L6" s="103">
        <f t="shared" si="0"/>
        <v>0</v>
      </c>
      <c r="M6" s="103">
        <f t="shared" si="0"/>
        <v>0</v>
      </c>
      <c r="N6" s="103">
        <f t="shared" si="0"/>
        <v>0</v>
      </c>
      <c r="O6" s="103">
        <f t="shared" si="0"/>
        <v>0</v>
      </c>
      <c r="P6" s="118">
        <f t="shared" si="0"/>
        <v>93</v>
      </c>
    </row>
    <row r="7" spans="1:17" ht="18" customHeight="1">
      <c r="A7" s="474" t="s">
        <v>191</v>
      </c>
      <c r="B7" s="8" t="s">
        <v>183</v>
      </c>
      <c r="C7" s="8"/>
      <c r="D7" s="134"/>
      <c r="E7" s="116">
        <f>SUM(F7:O7)</f>
        <v>0</v>
      </c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29">
        <v>2</v>
      </c>
      <c r="Q7" s="159"/>
    </row>
    <row r="8" spans="1:17" ht="18" customHeight="1">
      <c r="A8" s="474"/>
      <c r="B8" s="8" t="s">
        <v>184</v>
      </c>
      <c r="C8" s="8"/>
      <c r="D8" s="134"/>
      <c r="E8" s="104">
        <f aca="true" t="shared" si="1" ref="E8:E14">SUM(F8:O8)</f>
        <v>0</v>
      </c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30">
        <v>1</v>
      </c>
      <c r="Q8" s="159"/>
    </row>
    <row r="9" spans="1:17" ht="18" customHeight="1">
      <c r="A9" s="474"/>
      <c r="B9" s="8" t="s">
        <v>164</v>
      </c>
      <c r="C9" s="8"/>
      <c r="D9" s="104"/>
      <c r="E9" s="104">
        <f t="shared" si="1"/>
        <v>0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30">
        <v>1</v>
      </c>
      <c r="Q9" s="159"/>
    </row>
    <row r="10" spans="1:17" ht="18" customHeight="1">
      <c r="A10" s="475" t="s">
        <v>192</v>
      </c>
      <c r="B10" s="8" t="s">
        <v>185</v>
      </c>
      <c r="C10" s="8"/>
      <c r="D10" s="104"/>
      <c r="E10" s="104">
        <f t="shared" si="1"/>
        <v>0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30">
        <v>12</v>
      </c>
      <c r="Q10" s="159"/>
    </row>
    <row r="11" spans="1:17" ht="18" customHeight="1">
      <c r="A11" s="474"/>
      <c r="B11" s="8" t="s">
        <v>164</v>
      </c>
      <c r="C11" s="8"/>
      <c r="D11" s="104"/>
      <c r="E11" s="104">
        <f t="shared" si="1"/>
        <v>0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30">
        <v>0</v>
      </c>
      <c r="Q11" s="159"/>
    </row>
    <row r="12" spans="1:17" ht="18" customHeight="1">
      <c r="A12" s="474"/>
      <c r="B12" s="8" t="s">
        <v>165</v>
      </c>
      <c r="C12" s="8"/>
      <c r="D12" s="134"/>
      <c r="E12" s="104">
        <f t="shared" si="1"/>
        <v>0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30">
        <v>46</v>
      </c>
      <c r="Q12" s="159"/>
    </row>
    <row r="13" spans="1:17" ht="18" customHeight="1">
      <c r="A13" s="474"/>
      <c r="B13" s="8" t="s">
        <v>186</v>
      </c>
      <c r="C13" s="8"/>
      <c r="D13" s="134"/>
      <c r="E13" s="104">
        <f t="shared" si="1"/>
        <v>0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30">
        <v>31</v>
      </c>
      <c r="Q13" s="159"/>
    </row>
    <row r="14" spans="1:16" ht="18" customHeight="1">
      <c r="A14" s="476"/>
      <c r="B14" s="22" t="s">
        <v>163</v>
      </c>
      <c r="C14" s="22"/>
      <c r="D14" s="139"/>
      <c r="E14" s="117">
        <f t="shared" si="1"/>
        <v>0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31">
        <v>0</v>
      </c>
    </row>
    <row r="15" spans="1:16" ht="16.5" customHeight="1">
      <c r="A15" s="141"/>
      <c r="P15" s="114" t="s">
        <v>90</v>
      </c>
    </row>
    <row r="16" ht="13.5">
      <c r="P16" s="159"/>
    </row>
    <row r="17" ht="13.5">
      <c r="P17" s="159"/>
    </row>
    <row r="18" ht="13.5">
      <c r="P18" s="159"/>
    </row>
    <row r="19" ht="13.5">
      <c r="P19" s="159"/>
    </row>
    <row r="20" ht="13.5">
      <c r="P20" s="159"/>
    </row>
    <row r="21" ht="13.5">
      <c r="P21" s="159"/>
    </row>
    <row r="22" ht="13.5">
      <c r="P22" s="159"/>
    </row>
    <row r="23" ht="13.5">
      <c r="P23" s="159"/>
    </row>
    <row r="24" ht="13.5">
      <c r="P24" s="159"/>
    </row>
    <row r="25" ht="13.5">
      <c r="P25" s="159"/>
    </row>
    <row r="26" ht="13.5">
      <c r="P26" s="159"/>
    </row>
    <row r="27" ht="13.5">
      <c r="P27" s="159"/>
    </row>
    <row r="28" ht="13.5">
      <c r="P28" s="159"/>
    </row>
    <row r="29" ht="13.5">
      <c r="P29" s="159"/>
    </row>
    <row r="30" ht="13.5">
      <c r="P30" s="159"/>
    </row>
    <row r="31" ht="13.5">
      <c r="P31" s="159"/>
    </row>
    <row r="32" ht="13.5">
      <c r="P32" s="159"/>
    </row>
    <row r="33" ht="13.5">
      <c r="P33" s="159"/>
    </row>
    <row r="34" ht="13.5">
      <c r="P34" s="159"/>
    </row>
    <row r="35" ht="13.5">
      <c r="P35" s="159"/>
    </row>
    <row r="36" ht="13.5">
      <c r="P36" s="159"/>
    </row>
    <row r="37" ht="13.5">
      <c r="P37" s="159"/>
    </row>
    <row r="38" ht="13.5">
      <c r="P38" s="159"/>
    </row>
    <row r="39" ht="13.5">
      <c r="P39" s="159"/>
    </row>
    <row r="40" ht="13.5">
      <c r="P40" s="159"/>
    </row>
    <row r="41" ht="13.5">
      <c r="P41" s="159"/>
    </row>
    <row r="42" ht="13.5">
      <c r="P42" s="159"/>
    </row>
    <row r="43" ht="13.5">
      <c r="P43" s="159"/>
    </row>
    <row r="44" ht="13.5">
      <c r="P44" s="159"/>
    </row>
    <row r="45" ht="13.5">
      <c r="P45" s="159"/>
    </row>
    <row r="46" ht="13.5">
      <c r="P46" s="159"/>
    </row>
    <row r="47" ht="13.5">
      <c r="P47" s="159"/>
    </row>
    <row r="48" ht="13.5">
      <c r="P48" s="159"/>
    </row>
    <row r="49" ht="13.5">
      <c r="P49" s="159"/>
    </row>
  </sheetData>
  <sheetProtection/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rintOptions horizontalCentered="1"/>
  <pageMargins left="0.7086614173228347" right="0.708661417322834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9.00390625" style="160" customWidth="1"/>
    <col min="2" max="2" width="15.125" style="160" customWidth="1"/>
    <col min="3" max="3" width="0.875" style="160" customWidth="1"/>
    <col min="4" max="4" width="6.125" style="160" customWidth="1"/>
    <col min="5" max="17" width="4.375" style="160" customWidth="1"/>
    <col min="18" max="16384" width="9.00390625" style="160" customWidth="1"/>
  </cols>
  <sheetData>
    <row r="1" spans="1:10" ht="18.75" customHeight="1">
      <c r="A1" s="170" t="s">
        <v>273</v>
      </c>
      <c r="B1" s="171"/>
      <c r="C1" s="171"/>
      <c r="D1" s="171"/>
      <c r="E1" s="171"/>
      <c r="F1" s="171"/>
      <c r="G1" s="171"/>
      <c r="H1" s="171"/>
      <c r="I1" s="172"/>
      <c r="J1" s="172"/>
    </row>
    <row r="2" spans="1:17" ht="13.5" customHeight="1">
      <c r="A2" s="171"/>
      <c r="B2" s="171"/>
      <c r="C2" s="171"/>
      <c r="D2" s="171"/>
      <c r="E2" s="171"/>
      <c r="F2" s="171"/>
      <c r="G2" s="171"/>
      <c r="H2" s="171"/>
      <c r="I2" s="172"/>
      <c r="J2" s="172"/>
      <c r="Q2" s="31" t="s">
        <v>287</v>
      </c>
    </row>
    <row r="3" spans="1:17" ht="21" customHeight="1">
      <c r="A3" s="408" t="s">
        <v>193</v>
      </c>
      <c r="B3" s="410"/>
      <c r="C3" s="45"/>
      <c r="D3" s="466" t="s">
        <v>288</v>
      </c>
      <c r="E3" s="477" t="s">
        <v>167</v>
      </c>
      <c r="F3" s="477" t="s">
        <v>168</v>
      </c>
      <c r="G3" s="461" t="s">
        <v>122</v>
      </c>
      <c r="H3" s="461"/>
      <c r="I3" s="461"/>
      <c r="J3" s="461"/>
      <c r="K3" s="461"/>
      <c r="L3" s="461"/>
      <c r="M3" s="461"/>
      <c r="N3" s="461"/>
      <c r="O3" s="461"/>
      <c r="P3" s="461" t="s">
        <v>123</v>
      </c>
      <c r="Q3" s="462"/>
    </row>
    <row r="4" spans="1:17" ht="114.75" customHeight="1">
      <c r="A4" s="440"/>
      <c r="B4" s="421"/>
      <c r="C4" s="47"/>
      <c r="D4" s="467"/>
      <c r="E4" s="478"/>
      <c r="F4" s="478"/>
      <c r="G4" s="28" t="s">
        <v>187</v>
      </c>
      <c r="H4" s="28" t="s">
        <v>170</v>
      </c>
      <c r="I4" s="28" t="s">
        <v>188</v>
      </c>
      <c r="J4" s="28" t="s">
        <v>174</v>
      </c>
      <c r="K4" s="28" t="s">
        <v>152</v>
      </c>
      <c r="L4" s="28" t="s">
        <v>175</v>
      </c>
      <c r="M4" s="28" t="s">
        <v>189</v>
      </c>
      <c r="N4" s="28" t="s">
        <v>190</v>
      </c>
      <c r="O4" s="28" t="s">
        <v>20</v>
      </c>
      <c r="P4" s="57" t="s">
        <v>132</v>
      </c>
      <c r="Q4" s="58" t="s">
        <v>133</v>
      </c>
    </row>
    <row r="5" spans="1:17" ht="18" customHeight="1">
      <c r="A5" s="413" t="s">
        <v>136</v>
      </c>
      <c r="B5" s="414"/>
      <c r="C5" s="35"/>
      <c r="D5" s="105">
        <f aca="true" t="shared" si="0" ref="D5:Q5">SUM(D6:D13)</f>
        <v>0</v>
      </c>
      <c r="E5" s="105">
        <f t="shared" si="0"/>
        <v>0</v>
      </c>
      <c r="F5" s="105">
        <f t="shared" si="0"/>
        <v>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19">
        <f t="shared" si="0"/>
        <v>0</v>
      </c>
    </row>
    <row r="6" spans="1:17" ht="18" customHeight="1">
      <c r="A6" s="474" t="s">
        <v>191</v>
      </c>
      <c r="B6" s="8" t="s">
        <v>183</v>
      </c>
      <c r="C6" s="59"/>
      <c r="D6" s="134"/>
      <c r="E6" s="116"/>
      <c r="F6" s="180"/>
      <c r="G6" s="183"/>
      <c r="H6" s="164"/>
      <c r="I6" s="164"/>
      <c r="J6" s="164"/>
      <c r="K6" s="164"/>
      <c r="L6" s="164"/>
      <c r="M6" s="164"/>
      <c r="N6" s="164"/>
      <c r="O6" s="164"/>
      <c r="P6" s="164"/>
      <c r="Q6" s="165"/>
    </row>
    <row r="7" spans="1:17" ht="18" customHeight="1">
      <c r="A7" s="474"/>
      <c r="B7" s="8" t="s">
        <v>184</v>
      </c>
      <c r="C7" s="59"/>
      <c r="D7" s="134"/>
      <c r="E7" s="104"/>
      <c r="F7" s="181"/>
      <c r="G7" s="184"/>
      <c r="H7" s="166"/>
      <c r="I7" s="166"/>
      <c r="J7" s="166"/>
      <c r="K7" s="166"/>
      <c r="L7" s="166"/>
      <c r="M7" s="166"/>
      <c r="N7" s="166"/>
      <c r="O7" s="166"/>
      <c r="P7" s="166"/>
      <c r="Q7" s="167"/>
    </row>
    <row r="8" spans="1:17" ht="18" customHeight="1">
      <c r="A8" s="474"/>
      <c r="B8" s="8" t="s">
        <v>164</v>
      </c>
      <c r="C8" s="59"/>
      <c r="D8" s="104"/>
      <c r="E8" s="104"/>
      <c r="F8" s="181"/>
      <c r="G8" s="184"/>
      <c r="H8" s="166"/>
      <c r="I8" s="166"/>
      <c r="J8" s="166"/>
      <c r="K8" s="166"/>
      <c r="L8" s="166"/>
      <c r="M8" s="166"/>
      <c r="N8" s="166"/>
      <c r="O8" s="166"/>
      <c r="P8" s="166"/>
      <c r="Q8" s="167"/>
    </row>
    <row r="9" spans="1:17" ht="18" customHeight="1">
      <c r="A9" s="475" t="s">
        <v>192</v>
      </c>
      <c r="B9" s="8" t="s">
        <v>185</v>
      </c>
      <c r="C9" s="59"/>
      <c r="D9" s="104"/>
      <c r="E9" s="104"/>
      <c r="F9" s="181"/>
      <c r="G9" s="184"/>
      <c r="H9" s="166"/>
      <c r="I9" s="166"/>
      <c r="J9" s="166"/>
      <c r="K9" s="166"/>
      <c r="L9" s="166"/>
      <c r="M9" s="166"/>
      <c r="N9" s="166"/>
      <c r="O9" s="166"/>
      <c r="P9" s="166"/>
      <c r="Q9" s="167"/>
    </row>
    <row r="10" spans="1:17" ht="18" customHeight="1">
      <c r="A10" s="474"/>
      <c r="B10" s="8" t="s">
        <v>164</v>
      </c>
      <c r="C10" s="59"/>
      <c r="D10" s="104"/>
      <c r="E10" s="104"/>
      <c r="F10" s="181"/>
      <c r="G10" s="184"/>
      <c r="H10" s="166"/>
      <c r="I10" s="166"/>
      <c r="J10" s="166"/>
      <c r="K10" s="166"/>
      <c r="L10" s="166"/>
      <c r="M10" s="166"/>
      <c r="N10" s="166"/>
      <c r="O10" s="166"/>
      <c r="P10" s="166"/>
      <c r="Q10" s="167"/>
    </row>
    <row r="11" spans="1:17" ht="18" customHeight="1">
      <c r="A11" s="474"/>
      <c r="B11" s="8" t="s">
        <v>165</v>
      </c>
      <c r="C11" s="59"/>
      <c r="D11" s="134"/>
      <c r="E11" s="104"/>
      <c r="F11" s="181"/>
      <c r="G11" s="184"/>
      <c r="H11" s="166"/>
      <c r="I11" s="166"/>
      <c r="J11" s="166"/>
      <c r="K11" s="166"/>
      <c r="L11" s="166"/>
      <c r="M11" s="166"/>
      <c r="N11" s="166"/>
      <c r="O11" s="166"/>
      <c r="P11" s="166"/>
      <c r="Q11" s="167"/>
    </row>
    <row r="12" spans="1:17" ht="18" customHeight="1">
      <c r="A12" s="474"/>
      <c r="B12" s="8" t="s">
        <v>186</v>
      </c>
      <c r="C12" s="59"/>
      <c r="D12" s="134"/>
      <c r="E12" s="104"/>
      <c r="F12" s="181"/>
      <c r="G12" s="184"/>
      <c r="H12" s="166"/>
      <c r="I12" s="166"/>
      <c r="J12" s="166"/>
      <c r="K12" s="166"/>
      <c r="L12" s="166"/>
      <c r="M12" s="166"/>
      <c r="N12" s="166"/>
      <c r="O12" s="166"/>
      <c r="P12" s="167"/>
      <c r="Q12" s="167"/>
    </row>
    <row r="13" spans="1:17" ht="18" customHeight="1">
      <c r="A13" s="476"/>
      <c r="B13" s="22" t="s">
        <v>163</v>
      </c>
      <c r="C13" s="22"/>
      <c r="D13" s="139"/>
      <c r="E13" s="117"/>
      <c r="F13" s="182"/>
      <c r="G13" s="185"/>
      <c r="H13" s="168"/>
      <c r="I13" s="168"/>
      <c r="J13" s="168"/>
      <c r="K13" s="168"/>
      <c r="L13" s="168"/>
      <c r="M13" s="168"/>
      <c r="N13" s="168"/>
      <c r="O13" s="168"/>
      <c r="P13" s="169"/>
      <c r="Q13" s="169"/>
    </row>
    <row r="14" spans="1:17" ht="16.5" customHeight="1">
      <c r="A14" s="141"/>
      <c r="P14" s="159"/>
      <c r="Q14" s="114" t="s">
        <v>90</v>
      </c>
    </row>
  </sheetData>
  <sheetProtection/>
  <mergeCells count="9">
    <mergeCell ref="A9:A13"/>
    <mergeCell ref="A3:B4"/>
    <mergeCell ref="D3:D4"/>
    <mergeCell ref="F3:F4"/>
    <mergeCell ref="G3:O3"/>
    <mergeCell ref="P3:Q3"/>
    <mergeCell ref="A5:B5"/>
    <mergeCell ref="E3:E4"/>
    <mergeCell ref="A6:A8"/>
  </mergeCells>
  <printOptions horizontalCentered="1"/>
  <pageMargins left="0.6299212598425197" right="0.6299212598425197" top="6.496062992125984" bottom="0.5905511811023623" header="0.4724409448818898" footer="0.4724409448818898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24"/>
  <sheetViews>
    <sheetView view="pageBreakPreview" zoomScale="98" zoomScaleNormal="115" zoomScaleSheetLayoutView="98" zoomScalePageLayoutView="0" workbookViewId="0" topLeftCell="A1">
      <selection activeCell="H2" sqref="H2"/>
    </sheetView>
  </sheetViews>
  <sheetFormatPr defaultColWidth="9.00390625" defaultRowHeight="13.5"/>
  <cols>
    <col min="1" max="1" width="7.375" style="160" customWidth="1"/>
    <col min="2" max="2" width="13.625" style="160" customWidth="1"/>
    <col min="3" max="3" width="5.875" style="160" customWidth="1"/>
    <col min="4" max="4" width="0.875" style="160" customWidth="1"/>
    <col min="5" max="6" width="5.625" style="160" customWidth="1"/>
    <col min="7" max="7" width="5.875" style="160" bestFit="1" customWidth="1"/>
    <col min="8" max="16" width="4.375" style="160" customWidth="1"/>
    <col min="17" max="17" width="5.375" style="160" customWidth="1"/>
    <col min="18" max="16384" width="9.00390625" style="160" customWidth="1"/>
  </cols>
  <sheetData>
    <row r="1" spans="1:16" ht="18.75" customHeight="1">
      <c r="A1" s="289" t="s">
        <v>315</v>
      </c>
      <c r="B1" s="290"/>
      <c r="C1" s="290"/>
      <c r="D1" s="290"/>
      <c r="E1" s="290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</row>
    <row r="2" spans="1:16" ht="18.75" customHeight="1">
      <c r="A2" s="292" t="s">
        <v>259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</row>
    <row r="3" spans="1:17" ht="13.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31" t="str">
        <f>'[1]4(1)(2)(3) 医療施設立入検査(病・診・歯)'!K3</f>
        <v>令和４年度</v>
      </c>
    </row>
    <row r="4" spans="1:17" ht="24" customHeight="1">
      <c r="A4" s="493" t="s">
        <v>104</v>
      </c>
      <c r="B4" s="494"/>
      <c r="C4" s="495"/>
      <c r="D4" s="293"/>
      <c r="E4" s="499" t="s">
        <v>332</v>
      </c>
      <c r="F4" s="494" t="s">
        <v>103</v>
      </c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44" t="s">
        <v>105</v>
      </c>
    </row>
    <row r="5" spans="1:17" ht="93" customHeight="1">
      <c r="A5" s="496"/>
      <c r="B5" s="497"/>
      <c r="C5" s="498"/>
      <c r="D5" s="294"/>
      <c r="E5" s="500"/>
      <c r="F5" s="295" t="s">
        <v>38</v>
      </c>
      <c r="G5" s="295" t="s">
        <v>39</v>
      </c>
      <c r="H5" s="295" t="s">
        <v>40</v>
      </c>
      <c r="I5" s="295" t="s">
        <v>41</v>
      </c>
      <c r="J5" s="295" t="s">
        <v>42</v>
      </c>
      <c r="K5" s="295" t="s">
        <v>43</v>
      </c>
      <c r="L5" s="295" t="s">
        <v>44</v>
      </c>
      <c r="M5" s="295" t="s">
        <v>45</v>
      </c>
      <c r="N5" s="295" t="s">
        <v>46</v>
      </c>
      <c r="O5" s="295" t="s">
        <v>47</v>
      </c>
      <c r="P5" s="295" t="s">
        <v>48</v>
      </c>
      <c r="Q5" s="445"/>
    </row>
    <row r="6" spans="1:18" ht="18" customHeight="1">
      <c r="A6" s="501" t="s">
        <v>260</v>
      </c>
      <c r="B6" s="502"/>
      <c r="C6" s="503"/>
      <c r="D6" s="296"/>
      <c r="E6" s="297">
        <v>8013</v>
      </c>
      <c r="F6" s="297">
        <v>1104</v>
      </c>
      <c r="G6" s="297">
        <v>323</v>
      </c>
      <c r="H6" s="297">
        <v>173</v>
      </c>
      <c r="I6" s="297">
        <v>148</v>
      </c>
      <c r="J6" s="297">
        <v>98</v>
      </c>
      <c r="K6" s="297">
        <v>51</v>
      </c>
      <c r="L6" s="297">
        <v>114</v>
      </c>
      <c r="M6" s="297">
        <v>33</v>
      </c>
      <c r="N6" s="297">
        <v>43</v>
      </c>
      <c r="O6" s="297">
        <v>98</v>
      </c>
      <c r="P6" s="297">
        <v>23</v>
      </c>
      <c r="Q6" s="115">
        <v>5005</v>
      </c>
      <c r="R6" s="159"/>
    </row>
    <row r="7" spans="1:18" ht="18" customHeight="1">
      <c r="A7" s="491" t="s">
        <v>106</v>
      </c>
      <c r="B7" s="504"/>
      <c r="C7" s="504"/>
      <c r="D7" s="299"/>
      <c r="E7" s="300">
        <v>844</v>
      </c>
      <c r="F7" s="297">
        <v>206</v>
      </c>
      <c r="G7" s="301">
        <v>55</v>
      </c>
      <c r="H7" s="301">
        <v>38</v>
      </c>
      <c r="I7" s="301">
        <v>28</v>
      </c>
      <c r="J7" s="301">
        <v>14</v>
      </c>
      <c r="K7" s="301">
        <v>12</v>
      </c>
      <c r="L7" s="301">
        <v>25</v>
      </c>
      <c r="M7" s="302">
        <v>6</v>
      </c>
      <c r="N7" s="302">
        <v>9</v>
      </c>
      <c r="O7" s="301">
        <v>18</v>
      </c>
      <c r="P7" s="301">
        <v>1</v>
      </c>
      <c r="Q7" s="320">
        <v>862</v>
      </c>
      <c r="R7" s="159"/>
    </row>
    <row r="8" spans="1:18" ht="18" customHeight="1" hidden="1">
      <c r="A8" s="489" t="s">
        <v>107</v>
      </c>
      <c r="B8" s="490" t="s">
        <v>223</v>
      </c>
      <c r="C8" s="405"/>
      <c r="D8" s="303"/>
      <c r="E8" s="304"/>
      <c r="F8" s="305">
        <v>0</v>
      </c>
      <c r="G8" s="306"/>
      <c r="H8" s="307"/>
      <c r="I8" s="307"/>
      <c r="J8" s="307"/>
      <c r="K8" s="307"/>
      <c r="L8" s="307"/>
      <c r="M8" s="307"/>
      <c r="N8" s="307"/>
      <c r="O8" s="307"/>
      <c r="P8" s="307"/>
      <c r="Q8" s="321">
        <v>6</v>
      </c>
      <c r="R8" s="159"/>
    </row>
    <row r="9" spans="1:18" ht="18" customHeight="1">
      <c r="A9" s="489"/>
      <c r="B9" s="491" t="s">
        <v>222</v>
      </c>
      <c r="C9" s="491"/>
      <c r="D9" s="308"/>
      <c r="E9" s="309">
        <v>53</v>
      </c>
      <c r="F9" s="297">
        <v>11</v>
      </c>
      <c r="G9" s="310">
        <v>5</v>
      </c>
      <c r="H9" s="302">
        <v>1</v>
      </c>
      <c r="I9" s="302">
        <v>2</v>
      </c>
      <c r="J9" s="302">
        <v>0</v>
      </c>
      <c r="K9" s="302">
        <v>0</v>
      </c>
      <c r="L9" s="302">
        <v>3</v>
      </c>
      <c r="M9" s="302">
        <v>0</v>
      </c>
      <c r="N9" s="302">
        <v>0</v>
      </c>
      <c r="O9" s="302">
        <v>0</v>
      </c>
      <c r="P9" s="302">
        <v>0</v>
      </c>
      <c r="Q9" s="321">
        <v>112</v>
      </c>
      <c r="R9" s="159"/>
    </row>
    <row r="10" spans="1:18" ht="18" customHeight="1">
      <c r="A10" s="489"/>
      <c r="B10" s="491" t="s">
        <v>226</v>
      </c>
      <c r="C10" s="491"/>
      <c r="D10" s="298"/>
      <c r="E10" s="309">
        <v>276</v>
      </c>
      <c r="F10" s="297">
        <v>50</v>
      </c>
      <c r="G10" s="310">
        <v>16</v>
      </c>
      <c r="H10" s="302">
        <v>10</v>
      </c>
      <c r="I10" s="302">
        <v>9</v>
      </c>
      <c r="J10" s="302">
        <v>7</v>
      </c>
      <c r="K10" s="302">
        <v>1</v>
      </c>
      <c r="L10" s="302">
        <v>1</v>
      </c>
      <c r="M10" s="302">
        <v>0</v>
      </c>
      <c r="N10" s="302">
        <v>1</v>
      </c>
      <c r="O10" s="302">
        <v>4</v>
      </c>
      <c r="P10" s="302">
        <v>1</v>
      </c>
      <c r="Q10" s="321">
        <v>294</v>
      </c>
      <c r="R10" s="159"/>
    </row>
    <row r="11" spans="1:18" ht="18" customHeight="1">
      <c r="A11" s="489"/>
      <c r="B11" s="491" t="s">
        <v>227</v>
      </c>
      <c r="C11" s="492"/>
      <c r="D11" s="298"/>
      <c r="E11" s="309">
        <v>387</v>
      </c>
      <c r="F11" s="297">
        <v>98</v>
      </c>
      <c r="G11" s="310">
        <v>23</v>
      </c>
      <c r="H11" s="302">
        <v>11</v>
      </c>
      <c r="I11" s="302">
        <v>9</v>
      </c>
      <c r="J11" s="302">
        <v>11</v>
      </c>
      <c r="K11" s="302">
        <v>6</v>
      </c>
      <c r="L11" s="302">
        <v>12</v>
      </c>
      <c r="M11" s="302">
        <v>4</v>
      </c>
      <c r="N11" s="302">
        <v>7</v>
      </c>
      <c r="O11" s="302">
        <v>9</v>
      </c>
      <c r="P11" s="302">
        <v>6</v>
      </c>
      <c r="Q11" s="321">
        <v>396</v>
      </c>
      <c r="R11" s="159"/>
    </row>
    <row r="12" spans="1:18" ht="18" customHeight="1">
      <c r="A12" s="489"/>
      <c r="B12" s="491" t="s">
        <v>108</v>
      </c>
      <c r="C12" s="311" t="s">
        <v>109</v>
      </c>
      <c r="D12" s="311"/>
      <c r="E12" s="309">
        <v>6</v>
      </c>
      <c r="F12" s="297">
        <v>0</v>
      </c>
      <c r="G12" s="310">
        <v>0</v>
      </c>
      <c r="H12" s="302">
        <v>0</v>
      </c>
      <c r="I12" s="302">
        <v>0</v>
      </c>
      <c r="J12" s="302">
        <v>0</v>
      </c>
      <c r="K12" s="302">
        <v>0</v>
      </c>
      <c r="L12" s="302">
        <v>0</v>
      </c>
      <c r="M12" s="302">
        <v>0</v>
      </c>
      <c r="N12" s="302">
        <v>0</v>
      </c>
      <c r="O12" s="302">
        <v>0</v>
      </c>
      <c r="P12" s="302">
        <v>0</v>
      </c>
      <c r="Q12" s="321">
        <v>6</v>
      </c>
      <c r="R12" s="159"/>
    </row>
    <row r="13" spans="1:18" ht="18" customHeight="1">
      <c r="A13" s="489"/>
      <c r="B13" s="491"/>
      <c r="C13" s="311" t="s">
        <v>110</v>
      </c>
      <c r="D13" s="311"/>
      <c r="E13" s="309">
        <v>0</v>
      </c>
      <c r="F13" s="297">
        <v>0</v>
      </c>
      <c r="G13" s="310">
        <v>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21">
        <v>0</v>
      </c>
      <c r="R13" s="159"/>
    </row>
    <row r="14" spans="1:18" ht="27" customHeight="1">
      <c r="A14" s="489"/>
      <c r="B14" s="491" t="s">
        <v>63</v>
      </c>
      <c r="C14" s="491"/>
      <c r="D14" s="298"/>
      <c r="E14" s="309">
        <v>68</v>
      </c>
      <c r="F14" s="297">
        <v>0</v>
      </c>
      <c r="G14" s="310">
        <v>0</v>
      </c>
      <c r="H14" s="302">
        <v>0</v>
      </c>
      <c r="I14" s="302">
        <v>0</v>
      </c>
      <c r="J14" s="302">
        <v>0</v>
      </c>
      <c r="K14" s="302">
        <v>0</v>
      </c>
      <c r="L14" s="302">
        <v>0</v>
      </c>
      <c r="M14" s="302">
        <v>0</v>
      </c>
      <c r="N14" s="302">
        <v>0</v>
      </c>
      <c r="O14" s="302">
        <v>0</v>
      </c>
      <c r="P14" s="302">
        <v>0</v>
      </c>
      <c r="Q14" s="321">
        <v>69</v>
      </c>
      <c r="R14" s="159"/>
    </row>
    <row r="15" spans="1:18" ht="27" customHeight="1" hidden="1">
      <c r="A15" s="487" t="s">
        <v>111</v>
      </c>
      <c r="B15" s="405" t="s">
        <v>112</v>
      </c>
      <c r="C15" s="405"/>
      <c r="D15" s="262"/>
      <c r="E15" s="304"/>
      <c r="F15" s="305"/>
      <c r="G15" s="306"/>
      <c r="H15" s="307"/>
      <c r="I15" s="307"/>
      <c r="J15" s="307"/>
      <c r="K15" s="307"/>
      <c r="L15" s="307"/>
      <c r="M15" s="307"/>
      <c r="N15" s="307"/>
      <c r="O15" s="307"/>
      <c r="P15" s="307"/>
      <c r="Q15" s="321">
        <v>14</v>
      </c>
      <c r="R15" s="159"/>
    </row>
    <row r="16" spans="1:18" ht="27" customHeight="1" hidden="1">
      <c r="A16" s="488"/>
      <c r="B16" s="405" t="s">
        <v>113</v>
      </c>
      <c r="C16" s="405"/>
      <c r="D16" s="262"/>
      <c r="E16" s="312"/>
      <c r="F16" s="305">
        <v>0</v>
      </c>
      <c r="G16" s="306"/>
      <c r="H16" s="307"/>
      <c r="I16" s="307"/>
      <c r="J16" s="307"/>
      <c r="K16" s="307"/>
      <c r="L16" s="307"/>
      <c r="M16" s="307"/>
      <c r="N16" s="307"/>
      <c r="O16" s="307"/>
      <c r="P16" s="307"/>
      <c r="Q16" s="321">
        <v>0</v>
      </c>
      <c r="R16" s="159"/>
    </row>
    <row r="17" spans="1:18" ht="27" customHeight="1" hidden="1">
      <c r="A17" s="488" t="s">
        <v>114</v>
      </c>
      <c r="B17" s="405" t="s">
        <v>112</v>
      </c>
      <c r="C17" s="405"/>
      <c r="D17" s="262"/>
      <c r="E17" s="304"/>
      <c r="F17" s="305"/>
      <c r="G17" s="306"/>
      <c r="H17" s="307"/>
      <c r="I17" s="307"/>
      <c r="J17" s="307"/>
      <c r="K17" s="307"/>
      <c r="L17" s="307"/>
      <c r="M17" s="307"/>
      <c r="N17" s="307"/>
      <c r="O17" s="307"/>
      <c r="P17" s="307"/>
      <c r="Q17" s="321">
        <v>83</v>
      </c>
      <c r="R17" s="159"/>
    </row>
    <row r="18" spans="1:18" ht="27" customHeight="1" hidden="1">
      <c r="A18" s="488"/>
      <c r="B18" s="405" t="s">
        <v>113</v>
      </c>
      <c r="C18" s="405"/>
      <c r="D18" s="262"/>
      <c r="E18" s="312"/>
      <c r="F18" s="305">
        <v>0</v>
      </c>
      <c r="G18" s="306"/>
      <c r="H18" s="307"/>
      <c r="I18" s="307"/>
      <c r="J18" s="307"/>
      <c r="K18" s="307"/>
      <c r="L18" s="307"/>
      <c r="M18" s="307"/>
      <c r="N18" s="307"/>
      <c r="O18" s="307"/>
      <c r="P18" s="307"/>
      <c r="Q18" s="321">
        <v>0</v>
      </c>
      <c r="R18" s="159"/>
    </row>
    <row r="19" spans="1:18" ht="27" customHeight="1" hidden="1">
      <c r="A19" s="479" t="s">
        <v>115</v>
      </c>
      <c r="B19" s="482" t="s">
        <v>116</v>
      </c>
      <c r="C19" s="483"/>
      <c r="D19" s="388"/>
      <c r="E19" s="304"/>
      <c r="F19" s="305">
        <v>0</v>
      </c>
      <c r="G19" s="306"/>
      <c r="H19" s="307"/>
      <c r="I19" s="307"/>
      <c r="J19" s="307"/>
      <c r="K19" s="307"/>
      <c r="L19" s="307"/>
      <c r="M19" s="307"/>
      <c r="N19" s="307"/>
      <c r="O19" s="307"/>
      <c r="P19" s="307"/>
      <c r="Q19" s="321">
        <v>19</v>
      </c>
      <c r="R19" s="159"/>
    </row>
    <row r="20" spans="1:18" ht="27" customHeight="1" hidden="1">
      <c r="A20" s="480"/>
      <c r="B20" s="482" t="s">
        <v>235</v>
      </c>
      <c r="C20" s="483"/>
      <c r="D20" s="388"/>
      <c r="E20" s="304"/>
      <c r="F20" s="305">
        <v>0</v>
      </c>
      <c r="G20" s="306"/>
      <c r="H20" s="307"/>
      <c r="I20" s="307"/>
      <c r="J20" s="307"/>
      <c r="K20" s="307"/>
      <c r="L20" s="307"/>
      <c r="M20" s="307"/>
      <c r="N20" s="307"/>
      <c r="O20" s="307"/>
      <c r="P20" s="307"/>
      <c r="Q20" s="321">
        <v>213</v>
      </c>
      <c r="R20" s="159"/>
    </row>
    <row r="21" spans="1:18" ht="27" customHeight="1">
      <c r="A21" s="480" t="s">
        <v>117</v>
      </c>
      <c r="B21" s="484" t="s">
        <v>255</v>
      </c>
      <c r="C21" s="484"/>
      <c r="D21" s="389"/>
      <c r="E21" s="309">
        <v>1646</v>
      </c>
      <c r="F21" s="297">
        <v>316</v>
      </c>
      <c r="G21" s="310">
        <v>102</v>
      </c>
      <c r="H21" s="302">
        <v>46</v>
      </c>
      <c r="I21" s="302">
        <v>43</v>
      </c>
      <c r="J21" s="302">
        <v>28</v>
      </c>
      <c r="K21" s="302">
        <v>13</v>
      </c>
      <c r="L21" s="302">
        <v>28</v>
      </c>
      <c r="M21" s="302">
        <v>10</v>
      </c>
      <c r="N21" s="302">
        <v>10</v>
      </c>
      <c r="O21" s="302">
        <v>30</v>
      </c>
      <c r="P21" s="302">
        <v>6</v>
      </c>
      <c r="Q21" s="321">
        <v>1326</v>
      </c>
      <c r="R21" s="159"/>
    </row>
    <row r="22" spans="1:18" ht="27" customHeight="1">
      <c r="A22" s="481" t="s">
        <v>118</v>
      </c>
      <c r="B22" s="485" t="s">
        <v>256</v>
      </c>
      <c r="C22" s="485"/>
      <c r="D22" s="390"/>
      <c r="E22" s="391">
        <v>4733</v>
      </c>
      <c r="F22" s="392">
        <v>423</v>
      </c>
      <c r="G22" s="393">
        <v>122</v>
      </c>
      <c r="H22" s="394">
        <v>67</v>
      </c>
      <c r="I22" s="394">
        <v>57</v>
      </c>
      <c r="J22" s="394">
        <v>38</v>
      </c>
      <c r="K22" s="394">
        <v>19</v>
      </c>
      <c r="L22" s="394">
        <v>45</v>
      </c>
      <c r="M22" s="394">
        <v>13</v>
      </c>
      <c r="N22" s="394">
        <v>16</v>
      </c>
      <c r="O22" s="394">
        <v>37</v>
      </c>
      <c r="P22" s="394">
        <v>9</v>
      </c>
      <c r="Q22" s="395">
        <v>1605</v>
      </c>
      <c r="R22" s="159"/>
    </row>
    <row r="23" spans="1:18" ht="27" customHeight="1" hidden="1">
      <c r="A23" s="486" t="s">
        <v>119</v>
      </c>
      <c r="B23" s="486"/>
      <c r="C23" s="486"/>
      <c r="D23" s="313"/>
      <c r="E23" s="314"/>
      <c r="F23" s="387">
        <f>SUM(G23:P23)</f>
        <v>0</v>
      </c>
      <c r="G23" s="315"/>
      <c r="H23" s="316"/>
      <c r="I23" s="316"/>
      <c r="J23" s="316"/>
      <c r="K23" s="316"/>
      <c r="L23" s="316"/>
      <c r="M23" s="316"/>
      <c r="N23" s="316"/>
      <c r="O23" s="316"/>
      <c r="P23" s="316"/>
      <c r="Q23" s="316">
        <v>0</v>
      </c>
      <c r="R23" s="159"/>
    </row>
    <row r="24" spans="1:17" ht="16.5" customHeight="1">
      <c r="A24" s="317"/>
      <c r="B24" s="318"/>
      <c r="C24" s="318"/>
      <c r="D24" s="318"/>
      <c r="E24" s="319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53" t="s">
        <v>90</v>
      </c>
    </row>
    <row r="37" ht="13.5"/>
    <row r="38" ht="13.5"/>
    <row r="39" ht="13.5"/>
  </sheetData>
  <sheetProtection/>
  <mergeCells count="25">
    <mergeCell ref="A4:C5"/>
    <mergeCell ref="E4:E5"/>
    <mergeCell ref="F4:P4"/>
    <mergeCell ref="Q4:Q5"/>
    <mergeCell ref="A6:C6"/>
    <mergeCell ref="A7:C7"/>
    <mergeCell ref="A8:A14"/>
    <mergeCell ref="B8:C8"/>
    <mergeCell ref="B9:C9"/>
    <mergeCell ref="B10:C10"/>
    <mergeCell ref="B11:C11"/>
    <mergeCell ref="B12:B13"/>
    <mergeCell ref="B14:C14"/>
    <mergeCell ref="A15:A16"/>
    <mergeCell ref="B15:C15"/>
    <mergeCell ref="B16:C16"/>
    <mergeCell ref="A17:A18"/>
    <mergeCell ref="B17:C17"/>
    <mergeCell ref="B18:C18"/>
    <mergeCell ref="A19:A22"/>
    <mergeCell ref="B19:C19"/>
    <mergeCell ref="B20:C20"/>
    <mergeCell ref="B21:C21"/>
    <mergeCell ref="B22:C22"/>
    <mergeCell ref="A23:C23"/>
  </mergeCells>
  <printOptions horizontalCentered="1"/>
  <pageMargins left="0.6299212598425197" right="0.6299212598425197" top="0.7874015748031497" bottom="0.7874015748031497" header="0.3937007874015748" footer="0.1968503937007874"/>
  <pageSetup fitToHeight="1" fitToWidth="1"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AI27"/>
  <sheetViews>
    <sheetView view="pageBreakPreview" zoomScale="200" zoomScaleNormal="115" zoomScaleSheetLayoutView="200" workbookViewId="0" topLeftCell="A10">
      <selection activeCell="L22" sqref="L22"/>
    </sheetView>
  </sheetViews>
  <sheetFormatPr defaultColWidth="9.00390625" defaultRowHeight="13.5"/>
  <cols>
    <col min="1" max="1" width="6.25390625" style="160" customWidth="1"/>
    <col min="2" max="2" width="13.875" style="160" customWidth="1"/>
    <col min="3" max="3" width="5.50390625" style="160" customWidth="1"/>
    <col min="4" max="4" width="0.875" style="160" customWidth="1"/>
    <col min="5" max="6" width="5.25390625" style="160" customWidth="1"/>
    <col min="7" max="7" width="3.875" style="160" customWidth="1"/>
    <col min="8" max="8" width="2.375" style="160" customWidth="1"/>
    <col min="9" max="9" width="3.125" style="160" customWidth="1"/>
    <col min="10" max="11" width="2.375" style="160" customWidth="1"/>
    <col min="12" max="12" width="3.125" style="160" customWidth="1"/>
    <col min="13" max="13" width="2.375" style="160" customWidth="1"/>
    <col min="14" max="14" width="3.125" style="160" customWidth="1"/>
    <col min="15" max="16" width="2.375" style="160" customWidth="1"/>
    <col min="17" max="18" width="3.125" style="160" customWidth="1"/>
    <col min="19" max="19" width="2.375" style="160" customWidth="1"/>
    <col min="20" max="20" width="3.125" style="160" customWidth="1"/>
    <col min="21" max="21" width="2.375" style="160" customWidth="1"/>
    <col min="22" max="22" width="3.125" style="160" customWidth="1"/>
    <col min="23" max="23" width="3.875" style="160" customWidth="1"/>
    <col min="24" max="24" width="3.125" style="160" customWidth="1"/>
    <col min="25" max="26" width="2.375" style="160" customWidth="1"/>
    <col min="27" max="28" width="3.125" style="160" customWidth="1"/>
    <col min="29" max="29" width="2.375" style="160" customWidth="1"/>
    <col min="30" max="30" width="3.125" style="160" customWidth="1"/>
    <col min="31" max="32" width="2.375" style="160" customWidth="1"/>
    <col min="33" max="33" width="3.125" style="160" customWidth="1"/>
    <col min="34" max="34" width="3.875" style="160" customWidth="1"/>
    <col min="35" max="35" width="2.375" style="160" customWidth="1"/>
    <col min="36" max="16384" width="9.00390625" style="160" customWidth="1"/>
  </cols>
  <sheetData>
    <row r="1" ht="21" customHeight="1"/>
    <row r="2" spans="1:10" ht="21" customHeight="1">
      <c r="A2" s="186" t="s">
        <v>278</v>
      </c>
      <c r="B2" s="171"/>
      <c r="C2" s="171"/>
      <c r="D2" s="171"/>
      <c r="E2" s="171"/>
      <c r="F2" s="171"/>
      <c r="G2" s="171"/>
      <c r="H2" s="171"/>
      <c r="I2" s="172"/>
      <c r="J2" s="172"/>
    </row>
    <row r="3" spans="2:35" ht="15" customHeight="1">
      <c r="B3" s="172"/>
      <c r="E3" s="242"/>
      <c r="F3" s="243"/>
      <c r="AI3" s="241" t="str">
        <f>'5(1) 薬事施設区別立入検査'!Q3</f>
        <v>令和４年度</v>
      </c>
    </row>
    <row r="4" spans="1:35" ht="24" customHeight="1">
      <c r="A4" s="431" t="s">
        <v>21</v>
      </c>
      <c r="B4" s="426"/>
      <c r="C4" s="455"/>
      <c r="D4" s="55"/>
      <c r="E4" s="506" t="str">
        <f>'5(1) 薬事施設区別立入検査'!E4:E5</f>
        <v>令和４年度末施設数</v>
      </c>
      <c r="F4" s="459" t="s">
        <v>120</v>
      </c>
      <c r="G4" s="459" t="s">
        <v>121</v>
      </c>
      <c r="H4" s="460" t="s">
        <v>122</v>
      </c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509" t="s">
        <v>123</v>
      </c>
      <c r="AI4" s="510"/>
    </row>
    <row r="5" spans="1:35" ht="19.5" customHeight="1">
      <c r="A5" s="429"/>
      <c r="B5" s="427"/>
      <c r="C5" s="428"/>
      <c r="D5" s="64"/>
      <c r="E5" s="507"/>
      <c r="F5" s="452"/>
      <c r="G5" s="452"/>
      <c r="H5" s="452" t="s">
        <v>124</v>
      </c>
      <c r="I5" s="452" t="s">
        <v>251</v>
      </c>
      <c r="J5" s="452" t="s">
        <v>125</v>
      </c>
      <c r="K5" s="452" t="s">
        <v>126</v>
      </c>
      <c r="L5" s="452" t="s">
        <v>127</v>
      </c>
      <c r="M5" s="452" t="s">
        <v>128</v>
      </c>
      <c r="N5" s="452" t="s">
        <v>129</v>
      </c>
      <c r="O5" s="452" t="s">
        <v>236</v>
      </c>
      <c r="P5" s="452" t="s">
        <v>130</v>
      </c>
      <c r="Q5" s="452" t="s">
        <v>131</v>
      </c>
      <c r="R5" s="450" t="s">
        <v>237</v>
      </c>
      <c r="S5" s="450" t="s">
        <v>321</v>
      </c>
      <c r="T5" s="505" t="s">
        <v>322</v>
      </c>
      <c r="U5" s="450" t="s">
        <v>323</v>
      </c>
      <c r="V5" s="450" t="s">
        <v>324</v>
      </c>
      <c r="W5" s="453" t="s">
        <v>20</v>
      </c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2" t="s">
        <v>132</v>
      </c>
      <c r="AI5" s="454" t="s">
        <v>133</v>
      </c>
    </row>
    <row r="6" spans="1:35" ht="138.75" customHeight="1">
      <c r="A6" s="429"/>
      <c r="B6" s="427"/>
      <c r="C6" s="428"/>
      <c r="D6" s="36"/>
      <c r="E6" s="508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1"/>
      <c r="S6" s="451"/>
      <c r="T6" s="505"/>
      <c r="U6" s="451"/>
      <c r="V6" s="451"/>
      <c r="W6" s="28" t="s">
        <v>38</v>
      </c>
      <c r="X6" s="54" t="s">
        <v>240</v>
      </c>
      <c r="Y6" s="54" t="s">
        <v>241</v>
      </c>
      <c r="Z6" s="54" t="s">
        <v>242</v>
      </c>
      <c r="AA6" s="54" t="s">
        <v>243</v>
      </c>
      <c r="AB6" s="54" t="s">
        <v>244</v>
      </c>
      <c r="AC6" s="54" t="s">
        <v>245</v>
      </c>
      <c r="AD6" s="54" t="s">
        <v>246</v>
      </c>
      <c r="AE6" s="54" t="s">
        <v>247</v>
      </c>
      <c r="AF6" s="54" t="s">
        <v>248</v>
      </c>
      <c r="AG6" s="54" t="s">
        <v>20</v>
      </c>
      <c r="AH6" s="452"/>
      <c r="AI6" s="454"/>
    </row>
    <row r="7" spans="1:35" ht="27" customHeight="1">
      <c r="A7" s="501" t="s">
        <v>260</v>
      </c>
      <c r="B7" s="502"/>
      <c r="C7" s="503"/>
      <c r="D7" s="296"/>
      <c r="E7" s="297">
        <v>8013</v>
      </c>
      <c r="F7" s="297">
        <v>1104</v>
      </c>
      <c r="G7" s="297">
        <v>33</v>
      </c>
      <c r="H7" s="297">
        <v>0</v>
      </c>
      <c r="I7" s="297">
        <v>0</v>
      </c>
      <c r="J7" s="297">
        <v>0</v>
      </c>
      <c r="K7" s="297">
        <v>0</v>
      </c>
      <c r="L7" s="297">
        <v>0</v>
      </c>
      <c r="M7" s="297">
        <v>0</v>
      </c>
      <c r="N7" s="297">
        <v>1</v>
      </c>
      <c r="O7" s="297">
        <v>0</v>
      </c>
      <c r="P7" s="297">
        <v>0</v>
      </c>
      <c r="Q7" s="297">
        <v>1</v>
      </c>
      <c r="R7" s="297">
        <v>2</v>
      </c>
      <c r="S7" s="297">
        <v>0</v>
      </c>
      <c r="T7" s="297">
        <v>0</v>
      </c>
      <c r="U7" s="297">
        <v>0</v>
      </c>
      <c r="V7" s="297">
        <v>0</v>
      </c>
      <c r="W7" s="297">
        <v>31</v>
      </c>
      <c r="X7" s="297">
        <v>2</v>
      </c>
      <c r="Y7" s="297">
        <v>0</v>
      </c>
      <c r="Z7" s="297">
        <v>0</v>
      </c>
      <c r="AA7" s="297">
        <v>0</v>
      </c>
      <c r="AB7" s="297">
        <v>2</v>
      </c>
      <c r="AC7" s="297">
        <v>0</v>
      </c>
      <c r="AD7" s="297">
        <v>5</v>
      </c>
      <c r="AE7" s="297">
        <v>0</v>
      </c>
      <c r="AF7" s="297">
        <v>1</v>
      </c>
      <c r="AG7" s="297">
        <v>21</v>
      </c>
      <c r="AH7" s="297">
        <v>33</v>
      </c>
      <c r="AI7" s="322">
        <v>0</v>
      </c>
    </row>
    <row r="8" spans="1:35" ht="27" customHeight="1">
      <c r="A8" s="491" t="s">
        <v>106</v>
      </c>
      <c r="B8" s="504"/>
      <c r="C8" s="504"/>
      <c r="D8" s="299"/>
      <c r="E8" s="300">
        <v>844</v>
      </c>
      <c r="F8" s="323">
        <v>206</v>
      </c>
      <c r="G8" s="324">
        <v>11</v>
      </c>
      <c r="H8" s="325">
        <v>0</v>
      </c>
      <c r="I8" s="325">
        <v>0</v>
      </c>
      <c r="J8" s="325">
        <v>0</v>
      </c>
      <c r="K8" s="325">
        <v>0</v>
      </c>
      <c r="L8" s="325">
        <v>0</v>
      </c>
      <c r="M8" s="325">
        <v>0</v>
      </c>
      <c r="N8" s="325">
        <v>1</v>
      </c>
      <c r="O8" s="325">
        <v>0</v>
      </c>
      <c r="P8" s="325">
        <v>0</v>
      </c>
      <c r="Q8" s="325">
        <v>1</v>
      </c>
      <c r="R8" s="325">
        <v>0</v>
      </c>
      <c r="S8" s="325">
        <v>0</v>
      </c>
      <c r="T8" s="325">
        <v>0</v>
      </c>
      <c r="U8" s="325">
        <v>0</v>
      </c>
      <c r="V8" s="325">
        <v>0</v>
      </c>
      <c r="W8" s="325">
        <v>10</v>
      </c>
      <c r="X8" s="325">
        <v>0</v>
      </c>
      <c r="Y8" s="325">
        <v>0</v>
      </c>
      <c r="Z8" s="325">
        <v>0</v>
      </c>
      <c r="AA8" s="325">
        <v>0</v>
      </c>
      <c r="AB8" s="325">
        <v>1</v>
      </c>
      <c r="AC8" s="325"/>
      <c r="AD8" s="325">
        <v>4</v>
      </c>
      <c r="AE8" s="325"/>
      <c r="AF8" s="325">
        <v>1</v>
      </c>
      <c r="AG8" s="325">
        <v>4</v>
      </c>
      <c r="AH8" s="325">
        <v>11</v>
      </c>
      <c r="AI8" s="326">
        <v>0</v>
      </c>
    </row>
    <row r="9" spans="1:35" ht="18" customHeight="1" hidden="1">
      <c r="A9" s="489" t="s">
        <v>107</v>
      </c>
      <c r="B9" s="490" t="s">
        <v>224</v>
      </c>
      <c r="C9" s="405"/>
      <c r="D9" s="303"/>
      <c r="E9" s="304">
        <v>0</v>
      </c>
      <c r="F9" s="327"/>
      <c r="G9" s="328"/>
      <c r="H9" s="329">
        <v>0</v>
      </c>
      <c r="I9" s="329">
        <v>0</v>
      </c>
      <c r="J9" s="329">
        <v>0</v>
      </c>
      <c r="K9" s="329">
        <v>0</v>
      </c>
      <c r="L9" s="329">
        <v>0</v>
      </c>
      <c r="M9" s="329">
        <v>0</v>
      </c>
      <c r="N9" s="329">
        <v>0</v>
      </c>
      <c r="O9" s="329">
        <v>0</v>
      </c>
      <c r="P9" s="329">
        <v>0</v>
      </c>
      <c r="Q9" s="329">
        <v>0</v>
      </c>
      <c r="R9" s="329">
        <v>0</v>
      </c>
      <c r="S9" s="329">
        <v>0</v>
      </c>
      <c r="T9" s="329">
        <v>0</v>
      </c>
      <c r="U9" s="329">
        <v>0</v>
      </c>
      <c r="V9" s="329">
        <v>0</v>
      </c>
      <c r="W9" s="329">
        <v>0</v>
      </c>
      <c r="X9" s="329">
        <v>0</v>
      </c>
      <c r="Y9" s="329">
        <v>0</v>
      </c>
      <c r="Z9" s="329">
        <v>0</v>
      </c>
      <c r="AA9" s="329">
        <v>0</v>
      </c>
      <c r="AB9" s="329">
        <v>0</v>
      </c>
      <c r="AC9" s="329">
        <v>0</v>
      </c>
      <c r="AD9" s="329">
        <v>0</v>
      </c>
      <c r="AE9" s="329">
        <v>0</v>
      </c>
      <c r="AF9" s="329">
        <v>0</v>
      </c>
      <c r="AG9" s="329">
        <v>0</v>
      </c>
      <c r="AH9" s="329">
        <v>0</v>
      </c>
      <c r="AI9" s="330">
        <v>0</v>
      </c>
    </row>
    <row r="10" spans="1:35" ht="27" customHeight="1">
      <c r="A10" s="489"/>
      <c r="B10" s="518" t="s">
        <v>338</v>
      </c>
      <c r="C10" s="491"/>
      <c r="D10" s="308"/>
      <c r="E10" s="309">
        <v>53</v>
      </c>
      <c r="F10" s="331">
        <v>11</v>
      </c>
      <c r="G10" s="332">
        <v>0</v>
      </c>
      <c r="H10" s="333">
        <v>0</v>
      </c>
      <c r="I10" s="333">
        <v>0</v>
      </c>
      <c r="J10" s="333">
        <v>0</v>
      </c>
      <c r="K10" s="333">
        <v>0</v>
      </c>
      <c r="L10" s="333">
        <v>0</v>
      </c>
      <c r="M10" s="333">
        <v>0</v>
      </c>
      <c r="N10" s="333">
        <v>0</v>
      </c>
      <c r="O10" s="333">
        <v>0</v>
      </c>
      <c r="P10" s="333">
        <v>0</v>
      </c>
      <c r="Q10" s="333">
        <v>0</v>
      </c>
      <c r="R10" s="333">
        <v>0</v>
      </c>
      <c r="S10" s="333">
        <v>0</v>
      </c>
      <c r="T10" s="333">
        <v>0</v>
      </c>
      <c r="U10" s="333">
        <v>0</v>
      </c>
      <c r="V10" s="333">
        <v>0</v>
      </c>
      <c r="W10" s="333">
        <v>0</v>
      </c>
      <c r="X10" s="333">
        <v>0</v>
      </c>
      <c r="Y10" s="333">
        <v>0</v>
      </c>
      <c r="Z10" s="333">
        <v>0</v>
      </c>
      <c r="AA10" s="333">
        <v>0</v>
      </c>
      <c r="AB10" s="333">
        <v>0</v>
      </c>
      <c r="AC10" s="333">
        <v>0</v>
      </c>
      <c r="AD10" s="333">
        <v>0</v>
      </c>
      <c r="AE10" s="333">
        <v>0</v>
      </c>
      <c r="AF10" s="333">
        <v>0</v>
      </c>
      <c r="AG10" s="333">
        <v>0</v>
      </c>
      <c r="AH10" s="334">
        <v>0</v>
      </c>
      <c r="AI10" s="335">
        <v>0</v>
      </c>
    </row>
    <row r="11" spans="1:35" ht="27" customHeight="1">
      <c r="A11" s="489"/>
      <c r="B11" s="491" t="s">
        <v>226</v>
      </c>
      <c r="C11" s="491"/>
      <c r="D11" s="308"/>
      <c r="E11" s="309">
        <v>276</v>
      </c>
      <c r="F11" s="331">
        <v>50</v>
      </c>
      <c r="G11" s="332">
        <v>0</v>
      </c>
      <c r="H11" s="334">
        <v>0</v>
      </c>
      <c r="I11" s="334">
        <v>0</v>
      </c>
      <c r="J11" s="334">
        <v>0</v>
      </c>
      <c r="K11" s="334">
        <v>0</v>
      </c>
      <c r="L11" s="334">
        <v>0</v>
      </c>
      <c r="M11" s="334">
        <v>0</v>
      </c>
      <c r="N11" s="334">
        <v>0</v>
      </c>
      <c r="O11" s="334">
        <v>0</v>
      </c>
      <c r="P11" s="334">
        <v>0</v>
      </c>
      <c r="Q11" s="334">
        <v>0</v>
      </c>
      <c r="R11" s="334">
        <v>0</v>
      </c>
      <c r="S11" s="334">
        <v>0</v>
      </c>
      <c r="T11" s="334">
        <v>0</v>
      </c>
      <c r="U11" s="334">
        <v>0</v>
      </c>
      <c r="V11" s="334">
        <v>0</v>
      </c>
      <c r="W11" s="334">
        <v>0</v>
      </c>
      <c r="X11" s="333">
        <v>0</v>
      </c>
      <c r="Y11" s="333">
        <v>0</v>
      </c>
      <c r="Z11" s="334">
        <v>0</v>
      </c>
      <c r="AA11" s="334">
        <v>0</v>
      </c>
      <c r="AB11" s="334">
        <v>0</v>
      </c>
      <c r="AC11" s="334">
        <v>0</v>
      </c>
      <c r="AD11" s="334">
        <v>0</v>
      </c>
      <c r="AE11" s="334">
        <v>0</v>
      </c>
      <c r="AF11" s="334">
        <v>0</v>
      </c>
      <c r="AG11" s="334">
        <v>0</v>
      </c>
      <c r="AH11" s="334">
        <v>0</v>
      </c>
      <c r="AI11" s="335">
        <v>0</v>
      </c>
    </row>
    <row r="12" spans="1:35" ht="27" customHeight="1">
      <c r="A12" s="489"/>
      <c r="B12" s="491" t="s">
        <v>228</v>
      </c>
      <c r="C12" s="491"/>
      <c r="D12" s="308"/>
      <c r="E12" s="309">
        <v>387</v>
      </c>
      <c r="F12" s="331">
        <v>98</v>
      </c>
      <c r="G12" s="332">
        <v>6</v>
      </c>
      <c r="H12" s="334">
        <v>0</v>
      </c>
      <c r="I12" s="334">
        <v>0</v>
      </c>
      <c r="J12" s="334">
        <v>0</v>
      </c>
      <c r="K12" s="334">
        <v>0</v>
      </c>
      <c r="L12" s="334">
        <v>0</v>
      </c>
      <c r="M12" s="334">
        <v>0</v>
      </c>
      <c r="N12" s="334">
        <v>0</v>
      </c>
      <c r="O12" s="334">
        <v>0</v>
      </c>
      <c r="P12" s="334">
        <v>0</v>
      </c>
      <c r="Q12" s="334">
        <v>0</v>
      </c>
      <c r="R12" s="334">
        <v>2</v>
      </c>
      <c r="S12" s="334">
        <v>0</v>
      </c>
      <c r="T12" s="334">
        <v>0</v>
      </c>
      <c r="U12" s="334">
        <v>0</v>
      </c>
      <c r="V12" s="334">
        <v>0</v>
      </c>
      <c r="W12" s="334">
        <v>4</v>
      </c>
      <c r="X12" s="334">
        <v>1</v>
      </c>
      <c r="Y12" s="334">
        <v>0</v>
      </c>
      <c r="Z12" s="334">
        <v>0</v>
      </c>
      <c r="AA12" s="334">
        <v>0</v>
      </c>
      <c r="AB12" s="334">
        <v>1</v>
      </c>
      <c r="AC12" s="334">
        <v>0</v>
      </c>
      <c r="AD12" s="334">
        <v>1</v>
      </c>
      <c r="AE12" s="334">
        <v>0</v>
      </c>
      <c r="AF12" s="334">
        <v>0</v>
      </c>
      <c r="AG12" s="334">
        <v>1</v>
      </c>
      <c r="AH12" s="334">
        <v>6</v>
      </c>
      <c r="AI12" s="335">
        <v>0</v>
      </c>
    </row>
    <row r="13" spans="1:35" ht="27" customHeight="1">
      <c r="A13" s="489"/>
      <c r="B13" s="491" t="s">
        <v>108</v>
      </c>
      <c r="C13" s="311" t="s">
        <v>134</v>
      </c>
      <c r="D13" s="336"/>
      <c r="E13" s="309">
        <v>6</v>
      </c>
      <c r="F13" s="331">
        <v>0</v>
      </c>
      <c r="G13" s="332">
        <v>0</v>
      </c>
      <c r="H13" s="333">
        <v>0</v>
      </c>
      <c r="I13" s="333">
        <v>0</v>
      </c>
      <c r="J13" s="333">
        <v>0</v>
      </c>
      <c r="K13" s="333">
        <v>0</v>
      </c>
      <c r="L13" s="333">
        <v>0</v>
      </c>
      <c r="M13" s="333">
        <v>0</v>
      </c>
      <c r="N13" s="333">
        <v>0</v>
      </c>
      <c r="O13" s="333">
        <v>0</v>
      </c>
      <c r="P13" s="333">
        <v>0</v>
      </c>
      <c r="Q13" s="333">
        <v>0</v>
      </c>
      <c r="R13" s="333">
        <v>0</v>
      </c>
      <c r="S13" s="333">
        <v>0</v>
      </c>
      <c r="T13" s="333">
        <v>0</v>
      </c>
      <c r="U13" s="333">
        <v>0</v>
      </c>
      <c r="V13" s="333">
        <v>0</v>
      </c>
      <c r="W13" s="333">
        <v>0</v>
      </c>
      <c r="X13" s="333">
        <v>0</v>
      </c>
      <c r="Y13" s="333">
        <v>0</v>
      </c>
      <c r="Z13" s="333">
        <v>0</v>
      </c>
      <c r="AA13" s="333">
        <v>0</v>
      </c>
      <c r="AB13" s="333">
        <v>0</v>
      </c>
      <c r="AC13" s="333">
        <v>0</v>
      </c>
      <c r="AD13" s="333">
        <v>0</v>
      </c>
      <c r="AE13" s="333">
        <v>0</v>
      </c>
      <c r="AF13" s="333">
        <v>0</v>
      </c>
      <c r="AG13" s="333">
        <v>0</v>
      </c>
      <c r="AH13" s="333">
        <v>0</v>
      </c>
      <c r="AI13" s="335">
        <v>0</v>
      </c>
    </row>
    <row r="14" spans="1:35" ht="27" customHeight="1">
      <c r="A14" s="489"/>
      <c r="B14" s="491"/>
      <c r="C14" s="311" t="s">
        <v>135</v>
      </c>
      <c r="D14" s="336"/>
      <c r="E14" s="309">
        <v>0</v>
      </c>
      <c r="F14" s="331">
        <v>0</v>
      </c>
      <c r="G14" s="332">
        <v>0</v>
      </c>
      <c r="H14" s="333">
        <v>0</v>
      </c>
      <c r="I14" s="333">
        <v>0</v>
      </c>
      <c r="J14" s="333">
        <v>0</v>
      </c>
      <c r="K14" s="333">
        <v>0</v>
      </c>
      <c r="L14" s="333">
        <v>0</v>
      </c>
      <c r="M14" s="333">
        <v>0</v>
      </c>
      <c r="N14" s="333">
        <v>0</v>
      </c>
      <c r="O14" s="333">
        <v>0</v>
      </c>
      <c r="P14" s="333">
        <v>0</v>
      </c>
      <c r="Q14" s="333">
        <v>0</v>
      </c>
      <c r="R14" s="333">
        <v>0</v>
      </c>
      <c r="S14" s="333">
        <v>0</v>
      </c>
      <c r="T14" s="333">
        <v>0</v>
      </c>
      <c r="U14" s="333">
        <v>0</v>
      </c>
      <c r="V14" s="333">
        <v>0</v>
      </c>
      <c r="W14" s="333">
        <v>0</v>
      </c>
      <c r="X14" s="333">
        <v>0</v>
      </c>
      <c r="Y14" s="333">
        <v>0</v>
      </c>
      <c r="Z14" s="333">
        <v>0</v>
      </c>
      <c r="AA14" s="333">
        <v>0</v>
      </c>
      <c r="AB14" s="333">
        <v>0</v>
      </c>
      <c r="AC14" s="333">
        <v>0</v>
      </c>
      <c r="AD14" s="333">
        <v>0</v>
      </c>
      <c r="AE14" s="333">
        <v>0</v>
      </c>
      <c r="AF14" s="333">
        <v>0</v>
      </c>
      <c r="AG14" s="333">
        <v>0</v>
      </c>
      <c r="AH14" s="333">
        <v>0</v>
      </c>
      <c r="AI14" s="335">
        <v>0</v>
      </c>
    </row>
    <row r="15" spans="1:35" ht="27" customHeight="1">
      <c r="A15" s="489"/>
      <c r="B15" s="491" t="s">
        <v>63</v>
      </c>
      <c r="C15" s="491"/>
      <c r="D15" s="298"/>
      <c r="E15" s="309">
        <v>68</v>
      </c>
      <c r="F15" s="331">
        <v>0</v>
      </c>
      <c r="G15" s="332">
        <v>0</v>
      </c>
      <c r="H15" s="333">
        <v>0</v>
      </c>
      <c r="I15" s="333">
        <v>0</v>
      </c>
      <c r="J15" s="333">
        <v>0</v>
      </c>
      <c r="K15" s="333">
        <v>0</v>
      </c>
      <c r="L15" s="333">
        <v>0</v>
      </c>
      <c r="M15" s="333">
        <v>0</v>
      </c>
      <c r="N15" s="333">
        <v>0</v>
      </c>
      <c r="O15" s="333">
        <v>0</v>
      </c>
      <c r="P15" s="333">
        <v>0</v>
      </c>
      <c r="Q15" s="333">
        <v>0</v>
      </c>
      <c r="R15" s="333">
        <v>0</v>
      </c>
      <c r="S15" s="333">
        <v>0</v>
      </c>
      <c r="T15" s="333">
        <v>0</v>
      </c>
      <c r="U15" s="333">
        <v>0</v>
      </c>
      <c r="V15" s="333">
        <v>0</v>
      </c>
      <c r="W15" s="333">
        <v>0</v>
      </c>
      <c r="X15" s="333">
        <v>0</v>
      </c>
      <c r="Y15" s="333">
        <v>0</v>
      </c>
      <c r="Z15" s="333">
        <v>0</v>
      </c>
      <c r="AA15" s="333">
        <v>0</v>
      </c>
      <c r="AB15" s="333">
        <v>0</v>
      </c>
      <c r="AC15" s="333">
        <v>0</v>
      </c>
      <c r="AD15" s="333">
        <v>0</v>
      </c>
      <c r="AE15" s="333">
        <v>0</v>
      </c>
      <c r="AF15" s="333">
        <v>0</v>
      </c>
      <c r="AG15" s="333">
        <v>0</v>
      </c>
      <c r="AH15" s="333">
        <v>0</v>
      </c>
      <c r="AI15" s="335">
        <v>0</v>
      </c>
    </row>
    <row r="16" spans="1:35" ht="27" customHeight="1" hidden="1">
      <c r="A16" s="487" t="s">
        <v>111</v>
      </c>
      <c r="B16" s="405" t="s">
        <v>116</v>
      </c>
      <c r="C16" s="405"/>
      <c r="D16" s="262"/>
      <c r="E16" s="304">
        <v>0</v>
      </c>
      <c r="F16" s="327"/>
      <c r="G16" s="328"/>
      <c r="H16" s="337">
        <v>0</v>
      </c>
      <c r="I16" s="337">
        <v>0</v>
      </c>
      <c r="J16" s="337">
        <v>0</v>
      </c>
      <c r="K16" s="337">
        <v>0</v>
      </c>
      <c r="L16" s="337">
        <v>0</v>
      </c>
      <c r="M16" s="337">
        <v>0</v>
      </c>
      <c r="N16" s="337">
        <v>0</v>
      </c>
      <c r="O16" s="337">
        <v>0</v>
      </c>
      <c r="P16" s="337">
        <v>0</v>
      </c>
      <c r="Q16" s="337">
        <v>0</v>
      </c>
      <c r="R16" s="337">
        <v>0</v>
      </c>
      <c r="S16" s="337">
        <v>0</v>
      </c>
      <c r="T16" s="337">
        <v>0</v>
      </c>
      <c r="U16" s="337">
        <v>0</v>
      </c>
      <c r="V16" s="337">
        <v>0</v>
      </c>
      <c r="W16" s="337">
        <v>0</v>
      </c>
      <c r="X16" s="337">
        <v>0</v>
      </c>
      <c r="Y16" s="337">
        <v>0</v>
      </c>
      <c r="Z16" s="337">
        <v>0</v>
      </c>
      <c r="AA16" s="337">
        <v>0</v>
      </c>
      <c r="AB16" s="337">
        <v>0</v>
      </c>
      <c r="AC16" s="337">
        <v>0</v>
      </c>
      <c r="AD16" s="337">
        <v>0</v>
      </c>
      <c r="AE16" s="337">
        <v>0</v>
      </c>
      <c r="AF16" s="337">
        <v>0</v>
      </c>
      <c r="AG16" s="337">
        <v>0</v>
      </c>
      <c r="AH16" s="337">
        <v>0</v>
      </c>
      <c r="AI16" s="330">
        <v>0</v>
      </c>
    </row>
    <row r="17" spans="1:35" ht="27" customHeight="1" hidden="1">
      <c r="A17" s="488"/>
      <c r="B17" s="405" t="s">
        <v>113</v>
      </c>
      <c r="C17" s="405"/>
      <c r="D17" s="262"/>
      <c r="E17" s="312"/>
      <c r="F17" s="327"/>
      <c r="G17" s="328"/>
      <c r="H17" s="337">
        <v>0</v>
      </c>
      <c r="I17" s="337">
        <v>0</v>
      </c>
      <c r="J17" s="337">
        <v>0</v>
      </c>
      <c r="K17" s="337">
        <v>0</v>
      </c>
      <c r="L17" s="337">
        <v>0</v>
      </c>
      <c r="M17" s="337">
        <v>0</v>
      </c>
      <c r="N17" s="337">
        <v>0</v>
      </c>
      <c r="O17" s="337">
        <v>0</v>
      </c>
      <c r="P17" s="337">
        <v>0</v>
      </c>
      <c r="Q17" s="337">
        <v>0</v>
      </c>
      <c r="R17" s="337">
        <v>0</v>
      </c>
      <c r="S17" s="337">
        <v>0</v>
      </c>
      <c r="T17" s="337">
        <v>0</v>
      </c>
      <c r="U17" s="337">
        <v>0</v>
      </c>
      <c r="V17" s="337">
        <v>0</v>
      </c>
      <c r="W17" s="337">
        <v>0</v>
      </c>
      <c r="X17" s="337">
        <v>0</v>
      </c>
      <c r="Y17" s="337">
        <v>0</v>
      </c>
      <c r="Z17" s="337">
        <v>0</v>
      </c>
      <c r="AA17" s="337">
        <v>0</v>
      </c>
      <c r="AB17" s="337">
        <v>0</v>
      </c>
      <c r="AC17" s="337">
        <v>0</v>
      </c>
      <c r="AD17" s="337">
        <v>0</v>
      </c>
      <c r="AE17" s="337">
        <v>0</v>
      </c>
      <c r="AF17" s="337">
        <v>0</v>
      </c>
      <c r="AG17" s="337">
        <v>0</v>
      </c>
      <c r="AH17" s="337">
        <v>0</v>
      </c>
      <c r="AI17" s="330">
        <v>0</v>
      </c>
    </row>
    <row r="18" spans="1:35" ht="27" customHeight="1" hidden="1">
      <c r="A18" s="488" t="s">
        <v>114</v>
      </c>
      <c r="B18" s="405" t="s">
        <v>116</v>
      </c>
      <c r="C18" s="405"/>
      <c r="D18" s="262"/>
      <c r="E18" s="304">
        <v>0</v>
      </c>
      <c r="F18" s="327"/>
      <c r="G18" s="328"/>
      <c r="H18" s="337">
        <v>0</v>
      </c>
      <c r="I18" s="337">
        <v>0</v>
      </c>
      <c r="J18" s="337">
        <v>0</v>
      </c>
      <c r="K18" s="337">
        <v>0</v>
      </c>
      <c r="L18" s="337">
        <v>0</v>
      </c>
      <c r="M18" s="337">
        <v>0</v>
      </c>
      <c r="N18" s="337">
        <v>0</v>
      </c>
      <c r="O18" s="337">
        <v>0</v>
      </c>
      <c r="P18" s="337">
        <v>0</v>
      </c>
      <c r="Q18" s="337">
        <v>0</v>
      </c>
      <c r="R18" s="337">
        <v>0</v>
      </c>
      <c r="S18" s="337">
        <v>0</v>
      </c>
      <c r="T18" s="337">
        <v>0</v>
      </c>
      <c r="U18" s="337">
        <v>0</v>
      </c>
      <c r="V18" s="337">
        <v>0</v>
      </c>
      <c r="W18" s="337">
        <v>0</v>
      </c>
      <c r="X18" s="337">
        <v>0</v>
      </c>
      <c r="Y18" s="337">
        <v>0</v>
      </c>
      <c r="Z18" s="337">
        <v>0</v>
      </c>
      <c r="AA18" s="337">
        <v>0</v>
      </c>
      <c r="AB18" s="337">
        <v>0</v>
      </c>
      <c r="AC18" s="337">
        <v>0</v>
      </c>
      <c r="AD18" s="337">
        <v>0</v>
      </c>
      <c r="AE18" s="337">
        <v>0</v>
      </c>
      <c r="AF18" s="337">
        <v>0</v>
      </c>
      <c r="AG18" s="337">
        <v>0</v>
      </c>
      <c r="AH18" s="337">
        <v>0</v>
      </c>
      <c r="AI18" s="330">
        <v>0</v>
      </c>
    </row>
    <row r="19" spans="1:35" ht="27" customHeight="1" hidden="1">
      <c r="A19" s="488"/>
      <c r="B19" s="405" t="s">
        <v>113</v>
      </c>
      <c r="C19" s="405"/>
      <c r="D19" s="262"/>
      <c r="E19" s="312"/>
      <c r="F19" s="327"/>
      <c r="G19" s="328"/>
      <c r="H19" s="337">
        <v>0</v>
      </c>
      <c r="I19" s="337">
        <v>0</v>
      </c>
      <c r="J19" s="337">
        <v>0</v>
      </c>
      <c r="K19" s="337">
        <v>0</v>
      </c>
      <c r="L19" s="337">
        <v>0</v>
      </c>
      <c r="M19" s="337">
        <v>0</v>
      </c>
      <c r="N19" s="337">
        <v>0</v>
      </c>
      <c r="O19" s="337">
        <v>0</v>
      </c>
      <c r="P19" s="337">
        <v>0</v>
      </c>
      <c r="Q19" s="337">
        <v>0</v>
      </c>
      <c r="R19" s="337">
        <v>0</v>
      </c>
      <c r="S19" s="337">
        <v>0</v>
      </c>
      <c r="T19" s="337">
        <v>0</v>
      </c>
      <c r="U19" s="337">
        <v>0</v>
      </c>
      <c r="V19" s="337">
        <v>0</v>
      </c>
      <c r="W19" s="337">
        <v>0</v>
      </c>
      <c r="X19" s="337">
        <v>0</v>
      </c>
      <c r="Y19" s="337">
        <v>0</v>
      </c>
      <c r="Z19" s="337">
        <v>0</v>
      </c>
      <c r="AA19" s="337">
        <v>0</v>
      </c>
      <c r="AB19" s="337">
        <v>0</v>
      </c>
      <c r="AC19" s="337">
        <v>0</v>
      </c>
      <c r="AD19" s="337">
        <v>0</v>
      </c>
      <c r="AE19" s="337">
        <v>0</v>
      </c>
      <c r="AF19" s="337">
        <v>0</v>
      </c>
      <c r="AG19" s="337">
        <v>0</v>
      </c>
      <c r="AH19" s="337">
        <v>0</v>
      </c>
      <c r="AI19" s="330">
        <v>0</v>
      </c>
    </row>
    <row r="20" spans="1:35" ht="27" customHeight="1" hidden="1">
      <c r="A20" s="479" t="s">
        <v>115</v>
      </c>
      <c r="B20" s="482" t="s">
        <v>116</v>
      </c>
      <c r="C20" s="483"/>
      <c r="D20" s="388"/>
      <c r="E20" s="304">
        <v>0</v>
      </c>
      <c r="F20" s="327"/>
      <c r="G20" s="328"/>
      <c r="H20" s="337">
        <v>0</v>
      </c>
      <c r="I20" s="329">
        <v>0</v>
      </c>
      <c r="J20" s="337">
        <v>0</v>
      </c>
      <c r="K20" s="337">
        <v>0</v>
      </c>
      <c r="L20" s="337">
        <v>0</v>
      </c>
      <c r="M20" s="337">
        <v>0</v>
      </c>
      <c r="N20" s="337">
        <v>0</v>
      </c>
      <c r="O20" s="337">
        <v>0</v>
      </c>
      <c r="P20" s="337">
        <v>0</v>
      </c>
      <c r="Q20" s="337">
        <v>0</v>
      </c>
      <c r="R20" s="337">
        <v>0</v>
      </c>
      <c r="S20" s="337">
        <v>0</v>
      </c>
      <c r="T20" s="337">
        <v>0</v>
      </c>
      <c r="U20" s="337">
        <v>0</v>
      </c>
      <c r="V20" s="337">
        <v>0</v>
      </c>
      <c r="W20" s="337">
        <v>0</v>
      </c>
      <c r="X20" s="337">
        <v>0</v>
      </c>
      <c r="Y20" s="337">
        <v>0</v>
      </c>
      <c r="Z20" s="337">
        <v>0</v>
      </c>
      <c r="AA20" s="337">
        <v>0</v>
      </c>
      <c r="AB20" s="337">
        <v>0</v>
      </c>
      <c r="AC20" s="337">
        <v>0</v>
      </c>
      <c r="AD20" s="337">
        <v>0</v>
      </c>
      <c r="AE20" s="337">
        <v>0</v>
      </c>
      <c r="AF20" s="337">
        <v>0</v>
      </c>
      <c r="AG20" s="337">
        <v>0</v>
      </c>
      <c r="AH20" s="329">
        <v>0</v>
      </c>
      <c r="AI20" s="330">
        <v>0</v>
      </c>
    </row>
    <row r="21" spans="1:35" ht="27" customHeight="1" hidden="1">
      <c r="A21" s="480"/>
      <c r="B21" s="482" t="s">
        <v>235</v>
      </c>
      <c r="C21" s="483"/>
      <c r="D21" s="388"/>
      <c r="E21" s="304">
        <v>0</v>
      </c>
      <c r="F21" s="327"/>
      <c r="G21" s="328"/>
      <c r="H21" s="337">
        <v>0</v>
      </c>
      <c r="I21" s="329">
        <v>0</v>
      </c>
      <c r="J21" s="329">
        <v>0</v>
      </c>
      <c r="K21" s="329">
        <v>0</v>
      </c>
      <c r="L21" s="329">
        <v>0</v>
      </c>
      <c r="M21" s="329">
        <v>0</v>
      </c>
      <c r="N21" s="329">
        <v>0</v>
      </c>
      <c r="O21" s="329">
        <v>0</v>
      </c>
      <c r="P21" s="329">
        <v>0</v>
      </c>
      <c r="Q21" s="329">
        <v>0</v>
      </c>
      <c r="R21" s="329">
        <v>0</v>
      </c>
      <c r="S21" s="329">
        <v>0</v>
      </c>
      <c r="T21" s="329">
        <v>0</v>
      </c>
      <c r="U21" s="329">
        <v>0</v>
      </c>
      <c r="V21" s="329">
        <v>0</v>
      </c>
      <c r="W21" s="329">
        <v>0</v>
      </c>
      <c r="X21" s="329">
        <v>0</v>
      </c>
      <c r="Y21" s="329">
        <v>0</v>
      </c>
      <c r="Z21" s="329">
        <v>0</v>
      </c>
      <c r="AA21" s="329">
        <v>0</v>
      </c>
      <c r="AB21" s="329">
        <v>0</v>
      </c>
      <c r="AC21" s="329">
        <v>0</v>
      </c>
      <c r="AD21" s="329">
        <v>0</v>
      </c>
      <c r="AE21" s="329">
        <v>0</v>
      </c>
      <c r="AF21" s="329">
        <v>0</v>
      </c>
      <c r="AG21" s="329">
        <v>0</v>
      </c>
      <c r="AH21" s="329">
        <v>0</v>
      </c>
      <c r="AI21" s="330">
        <v>0</v>
      </c>
    </row>
    <row r="22" spans="1:35" ht="27" customHeight="1">
      <c r="A22" s="480" t="s">
        <v>117</v>
      </c>
      <c r="B22" s="517" t="s">
        <v>337</v>
      </c>
      <c r="C22" s="484"/>
      <c r="D22" s="389"/>
      <c r="E22" s="309">
        <v>1646</v>
      </c>
      <c r="F22" s="331">
        <v>316</v>
      </c>
      <c r="G22" s="332">
        <v>16</v>
      </c>
      <c r="H22" s="334">
        <v>0</v>
      </c>
      <c r="I22" s="334">
        <v>0</v>
      </c>
      <c r="J22" s="334">
        <v>0</v>
      </c>
      <c r="K22" s="334">
        <v>0</v>
      </c>
      <c r="L22" s="334">
        <v>0</v>
      </c>
      <c r="M22" s="334">
        <v>0</v>
      </c>
      <c r="N22" s="334">
        <v>0</v>
      </c>
      <c r="O22" s="334">
        <v>0</v>
      </c>
      <c r="P22" s="334">
        <v>0</v>
      </c>
      <c r="Q22" s="334">
        <v>0</v>
      </c>
      <c r="R22" s="334">
        <v>0</v>
      </c>
      <c r="S22" s="334">
        <v>0</v>
      </c>
      <c r="T22" s="334">
        <v>0</v>
      </c>
      <c r="U22" s="334">
        <v>0</v>
      </c>
      <c r="V22" s="334">
        <v>0</v>
      </c>
      <c r="W22" s="334">
        <v>17</v>
      </c>
      <c r="X22" s="334">
        <v>1</v>
      </c>
      <c r="Y22" s="334">
        <v>0</v>
      </c>
      <c r="Z22" s="334">
        <v>0</v>
      </c>
      <c r="AA22" s="334">
        <v>0</v>
      </c>
      <c r="AB22" s="334">
        <v>0</v>
      </c>
      <c r="AC22" s="334">
        <v>0</v>
      </c>
      <c r="AD22" s="334">
        <v>0</v>
      </c>
      <c r="AE22" s="334">
        <v>0</v>
      </c>
      <c r="AF22" s="334">
        <v>0</v>
      </c>
      <c r="AG22" s="334">
        <v>16</v>
      </c>
      <c r="AH22" s="334">
        <v>16</v>
      </c>
      <c r="AI22" s="335">
        <v>0</v>
      </c>
    </row>
    <row r="23" spans="1:35" ht="27" customHeight="1">
      <c r="A23" s="481" t="s">
        <v>118</v>
      </c>
      <c r="B23" s="485" t="s">
        <v>264</v>
      </c>
      <c r="C23" s="485"/>
      <c r="D23" s="390"/>
      <c r="E23" s="391">
        <v>4733</v>
      </c>
      <c r="F23" s="396">
        <v>423</v>
      </c>
      <c r="G23" s="397">
        <v>0</v>
      </c>
      <c r="H23" s="398">
        <v>0</v>
      </c>
      <c r="I23" s="398">
        <v>0</v>
      </c>
      <c r="J23" s="398">
        <v>0</v>
      </c>
      <c r="K23" s="398">
        <v>0</v>
      </c>
      <c r="L23" s="398">
        <v>0</v>
      </c>
      <c r="M23" s="398">
        <v>0</v>
      </c>
      <c r="N23" s="398">
        <v>0</v>
      </c>
      <c r="O23" s="398">
        <v>0</v>
      </c>
      <c r="P23" s="398">
        <v>0</v>
      </c>
      <c r="Q23" s="398">
        <v>0</v>
      </c>
      <c r="R23" s="398">
        <v>0</v>
      </c>
      <c r="S23" s="398">
        <v>0</v>
      </c>
      <c r="T23" s="398">
        <v>0</v>
      </c>
      <c r="U23" s="398">
        <v>0</v>
      </c>
      <c r="V23" s="398">
        <v>0</v>
      </c>
      <c r="W23" s="398">
        <v>0</v>
      </c>
      <c r="X23" s="398">
        <v>0</v>
      </c>
      <c r="Y23" s="398">
        <v>0</v>
      </c>
      <c r="Z23" s="398">
        <v>0</v>
      </c>
      <c r="AA23" s="398">
        <v>0</v>
      </c>
      <c r="AB23" s="398">
        <v>0</v>
      </c>
      <c r="AC23" s="398">
        <v>0</v>
      </c>
      <c r="AD23" s="398">
        <v>0</v>
      </c>
      <c r="AE23" s="398">
        <v>0</v>
      </c>
      <c r="AF23" s="398">
        <v>0</v>
      </c>
      <c r="AG23" s="398">
        <v>0</v>
      </c>
      <c r="AH23" s="398">
        <v>0</v>
      </c>
      <c r="AI23" s="399">
        <v>0</v>
      </c>
    </row>
    <row r="24" spans="1:35" ht="27" customHeight="1" hidden="1">
      <c r="A24" s="486" t="s">
        <v>119</v>
      </c>
      <c r="B24" s="486"/>
      <c r="C24" s="486"/>
      <c r="D24" s="313"/>
      <c r="E24" s="314"/>
      <c r="F24" s="338"/>
      <c r="G24" s="339"/>
      <c r="H24" s="340">
        <v>0</v>
      </c>
      <c r="I24" s="340">
        <v>0</v>
      </c>
      <c r="J24" s="340">
        <v>0</v>
      </c>
      <c r="K24" s="340">
        <v>0</v>
      </c>
      <c r="L24" s="340">
        <v>0</v>
      </c>
      <c r="M24" s="340">
        <v>0</v>
      </c>
      <c r="N24" s="340">
        <v>0</v>
      </c>
      <c r="O24" s="340">
        <v>0</v>
      </c>
      <c r="P24" s="340">
        <v>0</v>
      </c>
      <c r="Q24" s="340">
        <v>0</v>
      </c>
      <c r="R24" s="340">
        <v>0</v>
      </c>
      <c r="S24" s="340">
        <v>0</v>
      </c>
      <c r="T24" s="340">
        <v>0</v>
      </c>
      <c r="U24" s="340">
        <v>0</v>
      </c>
      <c r="V24" s="340">
        <v>0</v>
      </c>
      <c r="W24" s="340">
        <v>0</v>
      </c>
      <c r="X24" s="340">
        <v>0</v>
      </c>
      <c r="Y24" s="340">
        <v>0</v>
      </c>
      <c r="Z24" s="340">
        <v>0</v>
      </c>
      <c r="AA24" s="340">
        <v>0</v>
      </c>
      <c r="AB24" s="340">
        <v>0</v>
      </c>
      <c r="AC24" s="340">
        <v>0</v>
      </c>
      <c r="AD24" s="340">
        <v>0</v>
      </c>
      <c r="AE24" s="340">
        <v>0</v>
      </c>
      <c r="AF24" s="340">
        <v>0</v>
      </c>
      <c r="AG24" s="340">
        <v>0</v>
      </c>
      <c r="AH24" s="340">
        <v>0</v>
      </c>
      <c r="AI24" s="341">
        <v>0</v>
      </c>
    </row>
    <row r="25" spans="1:35" ht="7.5" customHeight="1">
      <c r="A25" s="4"/>
      <c r="B25" s="4"/>
      <c r="C25" s="4"/>
      <c r="D25" s="4"/>
      <c r="G25" s="159"/>
      <c r="AH25" s="159"/>
      <c r="AI25" s="159"/>
    </row>
    <row r="26" spans="1:35" ht="13.5">
      <c r="A26" s="140"/>
      <c r="B26" s="4"/>
      <c r="C26" s="4"/>
      <c r="D26" s="4"/>
      <c r="AH26" s="114"/>
      <c r="AI26" s="114" t="s">
        <v>90</v>
      </c>
    </row>
    <row r="27" ht="13.5">
      <c r="F27" s="173"/>
    </row>
  </sheetData>
  <sheetProtection/>
  <mergeCells count="45">
    <mergeCell ref="A4:C6"/>
    <mergeCell ref="E4:E6"/>
    <mergeCell ref="F4:F6"/>
    <mergeCell ref="G4:G6"/>
    <mergeCell ref="H4:AG4"/>
    <mergeCell ref="AH4:AI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W5:AG5"/>
    <mergeCell ref="AH5:AH6"/>
    <mergeCell ref="AI5:AI6"/>
    <mergeCell ref="U5:U6"/>
    <mergeCell ref="V5:V6"/>
    <mergeCell ref="A7:C7"/>
    <mergeCell ref="A8:C8"/>
    <mergeCell ref="A9:A15"/>
    <mergeCell ref="B9:C9"/>
    <mergeCell ref="B10:C10"/>
    <mergeCell ref="B11:C11"/>
    <mergeCell ref="B13:B14"/>
    <mergeCell ref="B15:C15"/>
    <mergeCell ref="B12:C12"/>
    <mergeCell ref="A16:A17"/>
    <mergeCell ref="B16:C16"/>
    <mergeCell ref="B17:C17"/>
    <mergeCell ref="A18:A19"/>
    <mergeCell ref="B18:C18"/>
    <mergeCell ref="B19:C19"/>
    <mergeCell ref="A20:A23"/>
    <mergeCell ref="B20:C20"/>
    <mergeCell ref="B21:C21"/>
    <mergeCell ref="B22:C22"/>
    <mergeCell ref="B23:C23"/>
    <mergeCell ref="A24:C24"/>
  </mergeCells>
  <printOptions horizontalCentered="1"/>
  <pageMargins left="0.1968503937007874" right="0.1968503937007874" top="0.7874015748031497" bottom="0.7874015748031497" header="0.3937007874015748" footer="0.1968503937007874"/>
  <pageSetup fitToHeight="0" fitToWidth="1" horizontalDpi="600" verticalDpi="600" orientation="portrait" pageOrder="overThenDown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S17"/>
  <sheetViews>
    <sheetView view="pageBreakPreview" zoomScale="200" zoomScaleSheetLayoutView="200" zoomScalePageLayoutView="0" workbookViewId="0" topLeftCell="C13">
      <selection activeCell="K22" sqref="K22"/>
    </sheetView>
  </sheetViews>
  <sheetFormatPr defaultColWidth="9.00390625" defaultRowHeight="13.5"/>
  <cols>
    <col min="1" max="1" width="6.625" style="160" customWidth="1"/>
    <col min="2" max="2" width="12.625" style="160" customWidth="1"/>
    <col min="3" max="3" width="0.875" style="160" customWidth="1"/>
    <col min="4" max="4" width="6.375" style="160" customWidth="1"/>
    <col min="5" max="15" width="5.125" style="160" customWidth="1"/>
    <col min="16" max="16" width="5.875" style="160" customWidth="1"/>
    <col min="17" max="18" width="3.00390625" style="160" customWidth="1"/>
    <col min="19" max="20" width="9.00390625" style="160" customWidth="1"/>
    <col min="21" max="21" width="3.00390625" style="160" customWidth="1"/>
    <col min="22" max="25" width="9.00390625" style="160" customWidth="1"/>
    <col min="26" max="26" width="3.00390625" style="160" customWidth="1"/>
    <col min="27" max="27" width="9.00390625" style="160" customWidth="1"/>
    <col min="28" max="28" width="3.00390625" style="160" customWidth="1"/>
    <col min="29" max="30" width="9.00390625" style="160" customWidth="1"/>
    <col min="31" max="33" width="3.00390625" style="160" customWidth="1"/>
    <col min="34" max="16384" width="9.00390625" style="160" customWidth="1"/>
  </cols>
  <sheetData>
    <row r="1" spans="1:8" ht="18.75" customHeight="1">
      <c r="A1" s="30" t="s">
        <v>316</v>
      </c>
      <c r="B1" s="30"/>
      <c r="C1" s="30"/>
      <c r="D1" s="30"/>
      <c r="E1" s="30"/>
      <c r="F1" s="174"/>
      <c r="G1" s="174"/>
      <c r="H1" s="174"/>
    </row>
    <row r="2" spans="1:8" ht="18.75" customHeight="1">
      <c r="A2" s="464" t="s">
        <v>291</v>
      </c>
      <c r="B2" s="464"/>
      <c r="C2" s="464"/>
      <c r="D2" s="464"/>
      <c r="E2" s="464"/>
      <c r="F2" s="464"/>
      <c r="G2" s="465"/>
      <c r="H2" s="465"/>
    </row>
    <row r="3" spans="1:16" ht="13.5" customHeight="1">
      <c r="A3" s="172"/>
      <c r="B3" s="172"/>
      <c r="C3" s="172"/>
      <c r="D3" s="172"/>
      <c r="P3" s="241" t="str">
        <f>'5(1) 薬事施設区別立入検査'!Q3</f>
        <v>令和４年度</v>
      </c>
    </row>
    <row r="4" spans="1:16" ht="24" customHeight="1">
      <c r="A4" s="431" t="s">
        <v>21</v>
      </c>
      <c r="B4" s="455"/>
      <c r="C4" s="55"/>
      <c r="D4" s="511" t="str">
        <f>'5(2) 薬事施設立入検査'!E4:E6</f>
        <v>令和４年度末施設数</v>
      </c>
      <c r="E4" s="409" t="s">
        <v>103</v>
      </c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68" t="s">
        <v>105</v>
      </c>
    </row>
    <row r="5" spans="1:16" ht="93" customHeight="1">
      <c r="A5" s="429"/>
      <c r="B5" s="428"/>
      <c r="C5" s="36"/>
      <c r="D5" s="512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69"/>
    </row>
    <row r="6" spans="1:16" ht="36" customHeight="1">
      <c r="A6" s="446" t="s">
        <v>136</v>
      </c>
      <c r="B6" s="448"/>
      <c r="C6" s="49"/>
      <c r="D6" s="342">
        <v>950</v>
      </c>
      <c r="E6" s="342">
        <f>SUM(E7:E16)</f>
        <v>98</v>
      </c>
      <c r="F6" s="342">
        <v>0</v>
      </c>
      <c r="G6" s="342">
        <v>0</v>
      </c>
      <c r="H6" s="342">
        <v>0</v>
      </c>
      <c r="I6" s="342">
        <v>0</v>
      </c>
      <c r="J6" s="342">
        <v>0</v>
      </c>
      <c r="K6" s="342">
        <v>0</v>
      </c>
      <c r="L6" s="342">
        <v>0</v>
      </c>
      <c r="M6" s="342">
        <v>0</v>
      </c>
      <c r="N6" s="342">
        <v>0</v>
      </c>
      <c r="O6" s="342">
        <v>0</v>
      </c>
      <c r="P6" s="118">
        <v>88</v>
      </c>
    </row>
    <row r="7" spans="1:16" ht="36" customHeight="1">
      <c r="A7" s="403" t="s">
        <v>137</v>
      </c>
      <c r="B7" s="403"/>
      <c r="C7" s="15"/>
      <c r="D7" s="343">
        <v>4</v>
      </c>
      <c r="E7" s="344">
        <v>0</v>
      </c>
      <c r="F7" s="519">
        <v>0</v>
      </c>
      <c r="G7" s="520">
        <v>0</v>
      </c>
      <c r="H7" s="345">
        <v>0</v>
      </c>
      <c r="I7" s="345">
        <v>0</v>
      </c>
      <c r="J7" s="345">
        <v>0</v>
      </c>
      <c r="K7" s="345">
        <v>0</v>
      </c>
      <c r="L7" s="345">
        <v>0</v>
      </c>
      <c r="M7" s="345">
        <v>0</v>
      </c>
      <c r="N7" s="345">
        <v>0</v>
      </c>
      <c r="O7" s="345">
        <v>0</v>
      </c>
      <c r="P7" s="129">
        <v>10</v>
      </c>
    </row>
    <row r="8" spans="1:19" ht="36" customHeight="1">
      <c r="A8" s="403" t="s">
        <v>138</v>
      </c>
      <c r="B8" s="403"/>
      <c r="C8" s="15"/>
      <c r="D8" s="344">
        <v>5</v>
      </c>
      <c r="E8" s="344">
        <v>1</v>
      </c>
      <c r="F8" s="519">
        <v>0</v>
      </c>
      <c r="G8" s="520">
        <v>1</v>
      </c>
      <c r="H8" s="345">
        <v>0</v>
      </c>
      <c r="I8" s="345">
        <v>0</v>
      </c>
      <c r="J8" s="345">
        <v>0</v>
      </c>
      <c r="K8" s="345">
        <v>0</v>
      </c>
      <c r="L8" s="345">
        <v>0</v>
      </c>
      <c r="M8" s="345">
        <v>0</v>
      </c>
      <c r="N8" s="345">
        <v>0</v>
      </c>
      <c r="O8" s="345">
        <v>0</v>
      </c>
      <c r="P8" s="130">
        <v>4</v>
      </c>
      <c r="Q8" s="159"/>
      <c r="R8" s="159"/>
      <c r="S8" s="159"/>
    </row>
    <row r="9" spans="1:19" ht="36" customHeight="1">
      <c r="A9" s="406" t="s">
        <v>145</v>
      </c>
      <c r="B9" s="15" t="s">
        <v>139</v>
      </c>
      <c r="C9" s="15"/>
      <c r="D9" s="344">
        <v>821</v>
      </c>
      <c r="E9" s="344">
        <f>SUM(F9:O9)</f>
        <v>87</v>
      </c>
      <c r="F9" s="519">
        <f>2+2+6+3+6</f>
        <v>19</v>
      </c>
      <c r="G9" s="520">
        <f>2+4+4+2+6</f>
        <v>18</v>
      </c>
      <c r="H9" s="345">
        <f>5+7+0+2+4</f>
        <v>18</v>
      </c>
      <c r="I9" s="345">
        <f>2+1+4+2</f>
        <v>9</v>
      </c>
      <c r="J9" s="345">
        <f>1+1+0+1</f>
        <v>3</v>
      </c>
      <c r="K9" s="345">
        <f>4+1+0+1+2</f>
        <v>8</v>
      </c>
      <c r="L9" s="345">
        <f>0+1+0+1</f>
        <v>2</v>
      </c>
      <c r="M9" s="345">
        <f>1+2+0+0</f>
        <v>3</v>
      </c>
      <c r="N9" s="345">
        <f>2+1+0+3</f>
        <v>6</v>
      </c>
      <c r="O9" s="345">
        <f>0+0+0+0+1</f>
        <v>1</v>
      </c>
      <c r="P9" s="130">
        <v>64</v>
      </c>
      <c r="Q9" s="159"/>
      <c r="R9" s="159"/>
      <c r="S9" s="159"/>
    </row>
    <row r="10" spans="1:19" ht="36" customHeight="1">
      <c r="A10" s="406"/>
      <c r="B10" s="15" t="s">
        <v>140</v>
      </c>
      <c r="C10" s="15"/>
      <c r="D10" s="344">
        <v>40</v>
      </c>
      <c r="E10" s="344">
        <f>SUM(F10:O10)</f>
        <v>5</v>
      </c>
      <c r="F10" s="519">
        <f>0+0+1+0</f>
        <v>1</v>
      </c>
      <c r="G10" s="520">
        <f>0+0+0+0</f>
        <v>0</v>
      </c>
      <c r="H10" s="345">
        <f>0+1+0+0</f>
        <v>1</v>
      </c>
      <c r="I10" s="345">
        <f>0+1+0+0</f>
        <v>1</v>
      </c>
      <c r="J10" s="345">
        <f>0+0+0+0</f>
        <v>0</v>
      </c>
      <c r="K10" s="345">
        <f>0+0+0+0</f>
        <v>0</v>
      </c>
      <c r="L10" s="345">
        <f>0+0+0+0</f>
        <v>0</v>
      </c>
      <c r="M10" s="345">
        <f>0+0+0+0</f>
        <v>0</v>
      </c>
      <c r="N10" s="345">
        <f>0+0+2+0</f>
        <v>2</v>
      </c>
      <c r="O10" s="345">
        <f>0+0+0+0</f>
        <v>0</v>
      </c>
      <c r="P10" s="130">
        <v>4</v>
      </c>
      <c r="Q10" s="159"/>
      <c r="R10" s="159"/>
      <c r="S10" s="159"/>
    </row>
    <row r="11" spans="1:19" ht="36" customHeight="1">
      <c r="A11" s="406"/>
      <c r="B11" s="15" t="s">
        <v>146</v>
      </c>
      <c r="C11" s="15"/>
      <c r="D11" s="344">
        <v>47</v>
      </c>
      <c r="E11" s="344">
        <f>SUM(F11:O11)</f>
        <v>5</v>
      </c>
      <c r="F11" s="519">
        <f>0+0+0+1</f>
        <v>1</v>
      </c>
      <c r="G11" s="520">
        <f>0+1+0+0</f>
        <v>1</v>
      </c>
      <c r="H11" s="345">
        <f>0+1+0+0</f>
        <v>1</v>
      </c>
      <c r="I11" s="345">
        <f>0+1+0+0</f>
        <v>1</v>
      </c>
      <c r="J11" s="345">
        <f>0+0+0+0</f>
        <v>0</v>
      </c>
      <c r="K11" s="345">
        <f>0+1+0+0</f>
        <v>1</v>
      </c>
      <c r="L11" s="345">
        <f>0+0+0+0</f>
        <v>0</v>
      </c>
      <c r="M11" s="345">
        <f>0+0+0+0</f>
        <v>0</v>
      </c>
      <c r="N11" s="345">
        <f>0+0+0+0</f>
        <v>0</v>
      </c>
      <c r="O11" s="345">
        <f>0+0+0+0</f>
        <v>0</v>
      </c>
      <c r="P11" s="130">
        <v>3</v>
      </c>
      <c r="Q11" s="159"/>
      <c r="R11" s="159"/>
      <c r="S11" s="159"/>
    </row>
    <row r="12" spans="1:19" ht="36" customHeight="1">
      <c r="A12" s="463" t="s">
        <v>147</v>
      </c>
      <c r="B12" s="15" t="s">
        <v>141</v>
      </c>
      <c r="C12" s="15"/>
      <c r="D12" s="344">
        <v>4</v>
      </c>
      <c r="E12" s="344">
        <v>0</v>
      </c>
      <c r="F12" s="519">
        <v>0</v>
      </c>
      <c r="G12" s="520">
        <v>0</v>
      </c>
      <c r="H12" s="345">
        <v>0</v>
      </c>
      <c r="I12" s="345">
        <v>0</v>
      </c>
      <c r="J12" s="345">
        <v>0</v>
      </c>
      <c r="K12" s="345">
        <v>0</v>
      </c>
      <c r="L12" s="345">
        <v>0</v>
      </c>
      <c r="M12" s="345">
        <v>0</v>
      </c>
      <c r="N12" s="345">
        <v>0</v>
      </c>
      <c r="O12" s="345">
        <v>0</v>
      </c>
      <c r="P12" s="130">
        <v>0</v>
      </c>
      <c r="Q12" s="159"/>
      <c r="R12" s="159"/>
      <c r="S12" s="159"/>
    </row>
    <row r="13" spans="1:19" ht="36" customHeight="1">
      <c r="A13" s="406"/>
      <c r="B13" s="15" t="s">
        <v>142</v>
      </c>
      <c r="C13" s="15"/>
      <c r="D13" s="344">
        <v>1</v>
      </c>
      <c r="E13" s="344">
        <v>0</v>
      </c>
      <c r="F13" s="519">
        <v>0</v>
      </c>
      <c r="G13" s="520">
        <v>0</v>
      </c>
      <c r="H13" s="345">
        <v>0</v>
      </c>
      <c r="I13" s="345">
        <v>0</v>
      </c>
      <c r="J13" s="345">
        <v>0</v>
      </c>
      <c r="K13" s="345">
        <v>0</v>
      </c>
      <c r="L13" s="345">
        <v>0</v>
      </c>
      <c r="M13" s="345">
        <v>0</v>
      </c>
      <c r="N13" s="345">
        <v>0</v>
      </c>
      <c r="O13" s="345">
        <v>0</v>
      </c>
      <c r="P13" s="130">
        <v>0</v>
      </c>
      <c r="Q13" s="159"/>
      <c r="R13" s="159"/>
      <c r="S13" s="159"/>
    </row>
    <row r="14" spans="1:19" ht="36" customHeight="1">
      <c r="A14" s="406"/>
      <c r="B14" s="15" t="s">
        <v>143</v>
      </c>
      <c r="C14" s="15"/>
      <c r="D14" s="344">
        <v>3</v>
      </c>
      <c r="E14" s="344">
        <v>0</v>
      </c>
      <c r="F14" s="519">
        <v>0</v>
      </c>
      <c r="G14" s="520">
        <v>0</v>
      </c>
      <c r="H14" s="345">
        <v>0</v>
      </c>
      <c r="I14" s="345">
        <v>0</v>
      </c>
      <c r="J14" s="345">
        <v>0</v>
      </c>
      <c r="K14" s="345">
        <v>0</v>
      </c>
      <c r="L14" s="345">
        <v>0</v>
      </c>
      <c r="M14" s="345">
        <v>0</v>
      </c>
      <c r="N14" s="345">
        <v>0</v>
      </c>
      <c r="O14" s="345">
        <v>0</v>
      </c>
      <c r="P14" s="130">
        <v>0</v>
      </c>
      <c r="Q14" s="159"/>
      <c r="R14" s="159"/>
      <c r="S14" s="159"/>
    </row>
    <row r="15" spans="1:19" ht="36" customHeight="1" hidden="1">
      <c r="A15" s="438" t="s">
        <v>292</v>
      </c>
      <c r="B15" s="403"/>
      <c r="C15" s="15"/>
      <c r="D15" s="347"/>
      <c r="E15" s="348"/>
      <c r="F15" s="521">
        <v>0</v>
      </c>
      <c r="G15" s="522">
        <v>0</v>
      </c>
      <c r="H15" s="349">
        <v>0</v>
      </c>
      <c r="I15" s="349">
        <v>0</v>
      </c>
      <c r="J15" s="349">
        <v>0</v>
      </c>
      <c r="K15" s="349">
        <v>0</v>
      </c>
      <c r="L15" s="349">
        <v>0</v>
      </c>
      <c r="M15" s="349">
        <v>0</v>
      </c>
      <c r="N15" s="349">
        <v>0</v>
      </c>
      <c r="O15" s="349">
        <v>0</v>
      </c>
      <c r="P15" s="346"/>
      <c r="Q15" s="159"/>
      <c r="R15" s="159"/>
      <c r="S15" s="159"/>
    </row>
    <row r="16" spans="1:16" ht="36" customHeight="1">
      <c r="A16" s="404" t="s">
        <v>144</v>
      </c>
      <c r="B16" s="404"/>
      <c r="C16" s="20"/>
      <c r="D16" s="350">
        <v>25</v>
      </c>
      <c r="E16" s="350">
        <v>0</v>
      </c>
      <c r="F16" s="523">
        <v>0</v>
      </c>
      <c r="G16" s="523">
        <v>0</v>
      </c>
      <c r="H16" s="523">
        <v>0</v>
      </c>
      <c r="I16" s="351">
        <v>0</v>
      </c>
      <c r="J16" s="351">
        <v>0</v>
      </c>
      <c r="K16" s="351">
        <v>0</v>
      </c>
      <c r="L16" s="351">
        <v>0</v>
      </c>
      <c r="M16" s="351">
        <v>0</v>
      </c>
      <c r="N16" s="351">
        <v>0</v>
      </c>
      <c r="O16" s="351">
        <v>0</v>
      </c>
      <c r="P16" s="131">
        <v>0</v>
      </c>
    </row>
    <row r="17" spans="1:16" ht="16.5" customHeight="1">
      <c r="A17" s="140"/>
      <c r="B17" s="172"/>
      <c r="C17" s="172"/>
      <c r="P17" s="53" t="s">
        <v>90</v>
      </c>
    </row>
  </sheetData>
  <sheetProtection/>
  <mergeCells count="12">
    <mergeCell ref="A2:H2"/>
    <mergeCell ref="A4:B5"/>
    <mergeCell ref="D4:D5"/>
    <mergeCell ref="E4:O4"/>
    <mergeCell ref="P4:P5"/>
    <mergeCell ref="A6:B6"/>
    <mergeCell ref="A7:B7"/>
    <mergeCell ref="A8:B8"/>
    <mergeCell ref="A9:A11"/>
    <mergeCell ref="A12:A14"/>
    <mergeCell ref="A15:B15"/>
    <mergeCell ref="A16:B16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geOrder="overThenDown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"/>
  <sheetViews>
    <sheetView view="pageBreakPreview" zoomScale="95" zoomScaleSheetLayoutView="95" zoomScalePageLayoutView="0" workbookViewId="0" topLeftCell="A1">
      <selection activeCell="E4" sqref="E4"/>
    </sheetView>
  </sheetViews>
  <sheetFormatPr defaultColWidth="9.00390625" defaultRowHeight="13.5"/>
  <cols>
    <col min="1" max="1" width="2.50390625" style="12" customWidth="1"/>
    <col min="2" max="2" width="11.875" style="12" customWidth="1"/>
    <col min="3" max="3" width="1.12109375" style="12" customWidth="1"/>
    <col min="4" max="14" width="6.875" style="12" customWidth="1"/>
    <col min="15" max="16384" width="9.00390625" style="12" customWidth="1"/>
  </cols>
  <sheetData>
    <row r="1" spans="1:4" ht="18.75" customHeight="1">
      <c r="A1" s="30" t="s">
        <v>17</v>
      </c>
      <c r="B1" s="9"/>
      <c r="C1" s="9"/>
      <c r="D1" s="9"/>
    </row>
    <row r="2" spans="1:14" ht="13.5">
      <c r="A2" s="9"/>
      <c r="B2" s="9"/>
      <c r="C2" s="9"/>
      <c r="N2" s="39" t="str">
        <f>'1 医務薬事施設（薬事）'!O3</f>
        <v>令和４年度末時点</v>
      </c>
    </row>
    <row r="3" spans="1:14" ht="30" customHeight="1">
      <c r="A3" s="408" t="s">
        <v>18</v>
      </c>
      <c r="B3" s="410"/>
      <c r="C3" s="34"/>
      <c r="D3" s="18" t="s">
        <v>38</v>
      </c>
      <c r="E3" s="18" t="s">
        <v>39</v>
      </c>
      <c r="F3" s="18" t="s">
        <v>40</v>
      </c>
      <c r="G3" s="18" t="s">
        <v>41</v>
      </c>
      <c r="H3" s="18" t="s">
        <v>42</v>
      </c>
      <c r="I3" s="18" t="s">
        <v>43</v>
      </c>
      <c r="J3" s="18" t="s">
        <v>44</v>
      </c>
      <c r="K3" s="18" t="s">
        <v>45</v>
      </c>
      <c r="L3" s="18" t="s">
        <v>46</v>
      </c>
      <c r="M3" s="18" t="s">
        <v>47</v>
      </c>
      <c r="N3" s="19" t="s">
        <v>48</v>
      </c>
    </row>
    <row r="4" spans="1:14" ht="30" customHeight="1">
      <c r="A4" s="413" t="s">
        <v>19</v>
      </c>
      <c r="B4" s="414"/>
      <c r="C4" s="35"/>
      <c r="D4" s="208">
        <v>38494</v>
      </c>
      <c r="E4" s="208">
        <v>8765</v>
      </c>
      <c r="F4" s="208">
        <v>3727</v>
      </c>
      <c r="G4" s="208">
        <v>4030</v>
      </c>
      <c r="H4" s="208">
        <v>3892</v>
      </c>
      <c r="I4" s="208">
        <v>2762</v>
      </c>
      <c r="J4" s="208">
        <v>2737</v>
      </c>
      <c r="K4" s="208">
        <v>2217</v>
      </c>
      <c r="L4" s="208">
        <v>2719</v>
      </c>
      <c r="M4" s="208">
        <v>3842</v>
      </c>
      <c r="N4" s="209">
        <v>3803</v>
      </c>
    </row>
    <row r="5" spans="1:14" ht="30" customHeight="1">
      <c r="A5" s="419" t="s">
        <v>22</v>
      </c>
      <c r="B5" s="419"/>
      <c r="C5" s="8"/>
      <c r="D5" s="210">
        <v>36571</v>
      </c>
      <c r="E5" s="211">
        <v>8525</v>
      </c>
      <c r="F5" s="211">
        <v>3436</v>
      </c>
      <c r="G5" s="211">
        <v>3727</v>
      </c>
      <c r="H5" s="211">
        <v>3778</v>
      </c>
      <c r="I5" s="211">
        <v>2635</v>
      </c>
      <c r="J5" s="211">
        <v>2567</v>
      </c>
      <c r="K5" s="211">
        <v>2123</v>
      </c>
      <c r="L5" s="211">
        <v>2533</v>
      </c>
      <c r="M5" s="211">
        <v>3621</v>
      </c>
      <c r="N5" s="240">
        <v>3626</v>
      </c>
    </row>
    <row r="6" spans="1:14" ht="30" customHeight="1">
      <c r="A6" s="67"/>
      <c r="B6" s="8" t="s">
        <v>23</v>
      </c>
      <c r="C6" s="8"/>
      <c r="D6" s="212">
        <v>7024</v>
      </c>
      <c r="E6" s="213">
        <v>1296</v>
      </c>
      <c r="F6" s="213">
        <v>1182</v>
      </c>
      <c r="G6" s="213">
        <v>478</v>
      </c>
      <c r="H6" s="213">
        <v>997</v>
      </c>
      <c r="I6" s="213">
        <v>365</v>
      </c>
      <c r="J6" s="213">
        <v>106</v>
      </c>
      <c r="K6" s="213">
        <v>766</v>
      </c>
      <c r="L6" s="213">
        <v>561</v>
      </c>
      <c r="M6" s="213">
        <v>565</v>
      </c>
      <c r="N6" s="214">
        <v>708</v>
      </c>
    </row>
    <row r="7" spans="1:14" ht="30" customHeight="1">
      <c r="A7" s="67"/>
      <c r="B7" s="8" t="s">
        <v>24</v>
      </c>
      <c r="C7" s="8"/>
      <c r="D7" s="212">
        <v>8</v>
      </c>
      <c r="E7" s="213">
        <v>8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4">
        <v>0</v>
      </c>
    </row>
    <row r="8" spans="1:14" ht="30" customHeight="1">
      <c r="A8" s="67"/>
      <c r="B8" s="8" t="s">
        <v>25</v>
      </c>
      <c r="C8" s="8"/>
      <c r="D8" s="212">
        <v>67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46</v>
      </c>
      <c r="K8" s="213">
        <v>0</v>
      </c>
      <c r="L8" s="213">
        <v>0</v>
      </c>
      <c r="M8" s="213">
        <v>21</v>
      </c>
      <c r="N8" s="214">
        <v>0</v>
      </c>
    </row>
    <row r="9" spans="1:14" ht="30" customHeight="1">
      <c r="A9" s="67"/>
      <c r="B9" s="8" t="s">
        <v>2</v>
      </c>
      <c r="C9" s="8"/>
      <c r="D9" s="212">
        <v>22640</v>
      </c>
      <c r="E9" s="213">
        <v>6145</v>
      </c>
      <c r="F9" s="213">
        <v>1721</v>
      </c>
      <c r="G9" s="213">
        <v>2908</v>
      </c>
      <c r="H9" s="213">
        <v>2098</v>
      </c>
      <c r="I9" s="213">
        <v>1642</v>
      </c>
      <c r="J9" s="213">
        <v>1946</v>
      </c>
      <c r="K9" s="213">
        <v>744</v>
      </c>
      <c r="L9" s="213">
        <v>1416</v>
      </c>
      <c r="M9" s="213">
        <v>2564</v>
      </c>
      <c r="N9" s="214">
        <v>1456</v>
      </c>
    </row>
    <row r="10" spans="1:14" ht="30" customHeight="1">
      <c r="A10" s="67"/>
      <c r="B10" s="8" t="s">
        <v>1</v>
      </c>
      <c r="C10" s="8"/>
      <c r="D10" s="212">
        <v>6832</v>
      </c>
      <c r="E10" s="213">
        <v>1076</v>
      </c>
      <c r="F10" s="213">
        <v>533</v>
      </c>
      <c r="G10" s="213">
        <v>341</v>
      </c>
      <c r="H10" s="213">
        <v>683</v>
      </c>
      <c r="I10" s="213">
        <v>628</v>
      </c>
      <c r="J10" s="213">
        <v>469</v>
      </c>
      <c r="K10" s="213">
        <v>613</v>
      </c>
      <c r="L10" s="213">
        <v>556</v>
      </c>
      <c r="M10" s="213">
        <v>471</v>
      </c>
      <c r="N10" s="214">
        <v>1462</v>
      </c>
    </row>
    <row r="11" spans="1:14" ht="30" customHeight="1">
      <c r="A11" s="415" t="s">
        <v>26</v>
      </c>
      <c r="B11" s="416"/>
      <c r="C11" s="8"/>
      <c r="D11" s="212">
        <v>1909</v>
      </c>
      <c r="E11" s="213">
        <v>240</v>
      </c>
      <c r="F11" s="213">
        <v>291</v>
      </c>
      <c r="G11" s="213">
        <v>303</v>
      </c>
      <c r="H11" s="213">
        <v>114</v>
      </c>
      <c r="I11" s="213">
        <v>127</v>
      </c>
      <c r="J11" s="213">
        <v>170</v>
      </c>
      <c r="K11" s="213">
        <v>94</v>
      </c>
      <c r="L11" s="213">
        <v>172</v>
      </c>
      <c r="M11" s="213">
        <v>221</v>
      </c>
      <c r="N11" s="214">
        <v>177</v>
      </c>
    </row>
    <row r="12" spans="1:14" ht="30" customHeight="1">
      <c r="A12" s="417" t="s">
        <v>27</v>
      </c>
      <c r="B12" s="418"/>
      <c r="C12" s="22"/>
      <c r="D12" s="215">
        <v>14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14</v>
      </c>
      <c r="M12" s="216">
        <v>0</v>
      </c>
      <c r="N12" s="217">
        <v>0</v>
      </c>
    </row>
    <row r="13" ht="7.5" customHeight="1"/>
    <row r="14" ht="13.5">
      <c r="N14" s="53" t="s">
        <v>90</v>
      </c>
    </row>
  </sheetData>
  <sheetProtection/>
  <mergeCells count="5">
    <mergeCell ref="A3:B3"/>
    <mergeCell ref="A4:B4"/>
    <mergeCell ref="A11:B11"/>
    <mergeCell ref="A12:B12"/>
    <mergeCell ref="A5:B5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R19"/>
  <sheetViews>
    <sheetView view="pageBreakPreview" zoomScale="91" zoomScaleSheetLayoutView="91" zoomScalePageLayoutView="0" workbookViewId="0" topLeftCell="A1">
      <selection activeCell="D6" sqref="D6"/>
    </sheetView>
  </sheetViews>
  <sheetFormatPr defaultColWidth="9.00390625" defaultRowHeight="13.5"/>
  <cols>
    <col min="1" max="1" width="6.625" style="160" customWidth="1"/>
    <col min="2" max="2" width="12.25390625" style="160" customWidth="1"/>
    <col min="3" max="3" width="0.875" style="160" customWidth="1"/>
    <col min="4" max="4" width="6.375" style="160" customWidth="1"/>
    <col min="5" max="5" width="4.75390625" style="160" customWidth="1"/>
    <col min="6" max="18" width="4.375" style="160" customWidth="1"/>
    <col min="19" max="16384" width="9.00390625" style="160" customWidth="1"/>
  </cols>
  <sheetData>
    <row r="1" ht="18.75" customHeight="1"/>
    <row r="2" spans="1:10" ht="18.75" customHeight="1">
      <c r="A2" s="170" t="s">
        <v>261</v>
      </c>
      <c r="B2" s="171"/>
      <c r="C2" s="171"/>
      <c r="D2" s="171"/>
      <c r="E2" s="171"/>
      <c r="F2" s="171"/>
      <c r="G2" s="171"/>
      <c r="H2" s="171"/>
      <c r="I2" s="172"/>
      <c r="J2" s="172"/>
    </row>
    <row r="3" spans="2:18" ht="13.5" customHeight="1">
      <c r="B3" s="172"/>
      <c r="C3" s="172"/>
      <c r="R3" s="31" t="str">
        <f>'5(1) 薬事施設区別立入検査'!Q3</f>
        <v>令和４年度</v>
      </c>
    </row>
    <row r="4" spans="1:18" ht="22.5" customHeight="1">
      <c r="A4" s="431" t="s">
        <v>21</v>
      </c>
      <c r="B4" s="455"/>
      <c r="C4" s="55"/>
      <c r="D4" s="513" t="str">
        <f>'6(1) 毒物・劇物取扱施設区別立入検査  (2)'!D4:D5</f>
        <v>令和４年度末施設数</v>
      </c>
      <c r="E4" s="459" t="s">
        <v>120</v>
      </c>
      <c r="F4" s="459" t="s">
        <v>121</v>
      </c>
      <c r="G4" s="461" t="s">
        <v>122</v>
      </c>
      <c r="H4" s="461"/>
      <c r="I4" s="461"/>
      <c r="J4" s="461"/>
      <c r="K4" s="461"/>
      <c r="L4" s="461"/>
      <c r="M4" s="461"/>
      <c r="N4" s="461"/>
      <c r="O4" s="461"/>
      <c r="P4" s="461"/>
      <c r="Q4" s="461" t="s">
        <v>123</v>
      </c>
      <c r="R4" s="462"/>
    </row>
    <row r="5" spans="1:18" ht="135" customHeight="1">
      <c r="A5" s="429"/>
      <c r="B5" s="428"/>
      <c r="C5" s="36"/>
      <c r="D5" s="514"/>
      <c r="E5" s="452"/>
      <c r="F5" s="452"/>
      <c r="G5" s="28" t="s">
        <v>148</v>
      </c>
      <c r="H5" s="28" t="s">
        <v>149</v>
      </c>
      <c r="I5" s="28" t="s">
        <v>150</v>
      </c>
      <c r="J5" s="28" t="s">
        <v>151</v>
      </c>
      <c r="K5" s="28" t="s">
        <v>152</v>
      </c>
      <c r="L5" s="28" t="s">
        <v>153</v>
      </c>
      <c r="M5" s="28" t="s">
        <v>154</v>
      </c>
      <c r="N5" s="28" t="s">
        <v>155</v>
      </c>
      <c r="O5" s="28" t="s">
        <v>156</v>
      </c>
      <c r="P5" s="28" t="s">
        <v>20</v>
      </c>
      <c r="Q5" s="28" t="s">
        <v>132</v>
      </c>
      <c r="R5" s="40" t="s">
        <v>133</v>
      </c>
    </row>
    <row r="6" spans="1:18" ht="40.5" customHeight="1">
      <c r="A6" s="446" t="s">
        <v>136</v>
      </c>
      <c r="B6" s="448"/>
      <c r="C6" s="49"/>
      <c r="D6" s="353">
        <v>950</v>
      </c>
      <c r="E6" s="353">
        <v>98</v>
      </c>
      <c r="F6" s="353">
        <v>2</v>
      </c>
      <c r="G6" s="353">
        <v>1</v>
      </c>
      <c r="H6" s="353">
        <v>1</v>
      </c>
      <c r="I6" s="353">
        <v>0</v>
      </c>
      <c r="J6" s="353">
        <v>0</v>
      </c>
      <c r="K6" s="353">
        <v>0</v>
      </c>
      <c r="L6" s="353">
        <v>0</v>
      </c>
      <c r="M6" s="353">
        <v>0</v>
      </c>
      <c r="N6" s="353">
        <v>0</v>
      </c>
      <c r="O6" s="353">
        <v>0</v>
      </c>
      <c r="P6" s="353">
        <v>0</v>
      </c>
      <c r="Q6" s="353">
        <v>2</v>
      </c>
      <c r="R6" s="354">
        <v>0</v>
      </c>
    </row>
    <row r="7" spans="1:18" ht="40.5" customHeight="1">
      <c r="A7" s="403" t="s">
        <v>137</v>
      </c>
      <c r="B7" s="403"/>
      <c r="C7" s="15"/>
      <c r="D7" s="343">
        <v>4</v>
      </c>
      <c r="E7" s="353">
        <v>0</v>
      </c>
      <c r="F7" s="353">
        <v>2</v>
      </c>
      <c r="G7" s="355">
        <v>1</v>
      </c>
      <c r="H7" s="355">
        <v>1</v>
      </c>
      <c r="I7" s="355">
        <v>0</v>
      </c>
      <c r="J7" s="355">
        <v>0</v>
      </c>
      <c r="K7" s="355">
        <v>0</v>
      </c>
      <c r="L7" s="355">
        <v>0</v>
      </c>
      <c r="M7" s="355">
        <v>0</v>
      </c>
      <c r="N7" s="355">
        <v>0</v>
      </c>
      <c r="O7" s="355">
        <v>0</v>
      </c>
      <c r="P7" s="355">
        <v>0</v>
      </c>
      <c r="Q7" s="355">
        <v>2</v>
      </c>
      <c r="R7" s="356">
        <v>0</v>
      </c>
    </row>
    <row r="8" spans="1:18" ht="40.5" customHeight="1">
      <c r="A8" s="403" t="s">
        <v>138</v>
      </c>
      <c r="B8" s="403"/>
      <c r="C8" s="15"/>
      <c r="D8" s="343">
        <v>5</v>
      </c>
      <c r="E8" s="353">
        <v>1</v>
      </c>
      <c r="F8" s="353">
        <v>0</v>
      </c>
      <c r="G8" s="357">
        <v>0</v>
      </c>
      <c r="H8" s="357">
        <v>0</v>
      </c>
      <c r="I8" s="357">
        <v>0</v>
      </c>
      <c r="J8" s="357">
        <v>0</v>
      </c>
      <c r="K8" s="357">
        <v>0</v>
      </c>
      <c r="L8" s="357">
        <v>0</v>
      </c>
      <c r="M8" s="357">
        <v>0</v>
      </c>
      <c r="N8" s="357">
        <v>0</v>
      </c>
      <c r="O8" s="357">
        <v>0</v>
      </c>
      <c r="P8" s="357">
        <v>0</v>
      </c>
      <c r="Q8" s="357">
        <v>0</v>
      </c>
      <c r="R8" s="358">
        <v>0</v>
      </c>
    </row>
    <row r="9" spans="1:18" ht="40.5" customHeight="1">
      <c r="A9" s="406" t="s">
        <v>145</v>
      </c>
      <c r="B9" s="15" t="s">
        <v>139</v>
      </c>
      <c r="C9" s="15"/>
      <c r="D9" s="343">
        <v>821</v>
      </c>
      <c r="E9" s="353">
        <v>87</v>
      </c>
      <c r="F9" s="353">
        <v>1</v>
      </c>
      <c r="G9" s="357">
        <v>0</v>
      </c>
      <c r="H9" s="357">
        <v>1</v>
      </c>
      <c r="I9" s="357">
        <v>0</v>
      </c>
      <c r="J9" s="357">
        <v>0</v>
      </c>
      <c r="K9" s="357">
        <v>0</v>
      </c>
      <c r="L9" s="357">
        <v>0</v>
      </c>
      <c r="M9" s="357">
        <v>0</v>
      </c>
      <c r="N9" s="357">
        <v>0</v>
      </c>
      <c r="O9" s="357">
        <v>0</v>
      </c>
      <c r="P9" s="357">
        <v>0</v>
      </c>
      <c r="Q9" s="357">
        <v>1</v>
      </c>
      <c r="R9" s="358">
        <v>0</v>
      </c>
    </row>
    <row r="10" spans="1:18" ht="40.5" customHeight="1">
      <c r="A10" s="406"/>
      <c r="B10" s="15" t="s">
        <v>140</v>
      </c>
      <c r="C10" s="15"/>
      <c r="D10" s="343">
        <v>40</v>
      </c>
      <c r="E10" s="353">
        <v>5</v>
      </c>
      <c r="F10" s="353">
        <v>0</v>
      </c>
      <c r="G10" s="357">
        <v>0</v>
      </c>
      <c r="H10" s="357">
        <v>0</v>
      </c>
      <c r="I10" s="357">
        <v>0</v>
      </c>
      <c r="J10" s="357">
        <v>0</v>
      </c>
      <c r="K10" s="357">
        <v>0</v>
      </c>
      <c r="L10" s="357">
        <v>0</v>
      </c>
      <c r="M10" s="357">
        <v>0</v>
      </c>
      <c r="N10" s="357">
        <v>0</v>
      </c>
      <c r="O10" s="357">
        <v>0</v>
      </c>
      <c r="P10" s="357">
        <v>0</v>
      </c>
      <c r="Q10" s="357">
        <v>0</v>
      </c>
      <c r="R10" s="358">
        <v>0</v>
      </c>
    </row>
    <row r="11" spans="1:18" ht="40.5" customHeight="1">
      <c r="A11" s="406"/>
      <c r="B11" s="15" t="s">
        <v>146</v>
      </c>
      <c r="C11" s="15"/>
      <c r="D11" s="343">
        <v>47</v>
      </c>
      <c r="E11" s="353">
        <v>5</v>
      </c>
      <c r="F11" s="353">
        <v>0</v>
      </c>
      <c r="G11" s="357">
        <v>0</v>
      </c>
      <c r="H11" s="357">
        <v>0</v>
      </c>
      <c r="I11" s="357">
        <v>0</v>
      </c>
      <c r="J11" s="357">
        <v>0</v>
      </c>
      <c r="K11" s="357">
        <v>0</v>
      </c>
      <c r="L11" s="357">
        <v>0</v>
      </c>
      <c r="M11" s="357">
        <v>0</v>
      </c>
      <c r="N11" s="357">
        <v>0</v>
      </c>
      <c r="O11" s="357">
        <v>0</v>
      </c>
      <c r="P11" s="357">
        <v>0</v>
      </c>
      <c r="Q11" s="357">
        <v>0</v>
      </c>
      <c r="R11" s="358">
        <v>0</v>
      </c>
    </row>
    <row r="12" spans="1:18" ht="40.5" customHeight="1">
      <c r="A12" s="463" t="s">
        <v>147</v>
      </c>
      <c r="B12" s="15" t="s">
        <v>141</v>
      </c>
      <c r="C12" s="15"/>
      <c r="D12" s="343">
        <v>4</v>
      </c>
      <c r="E12" s="353">
        <v>0</v>
      </c>
      <c r="F12" s="353">
        <v>0</v>
      </c>
      <c r="G12" s="357">
        <v>0</v>
      </c>
      <c r="H12" s="357">
        <v>0</v>
      </c>
      <c r="I12" s="357">
        <v>0</v>
      </c>
      <c r="J12" s="357">
        <v>0</v>
      </c>
      <c r="K12" s="357">
        <v>0</v>
      </c>
      <c r="L12" s="357">
        <v>0</v>
      </c>
      <c r="M12" s="357">
        <v>0</v>
      </c>
      <c r="N12" s="357">
        <v>0</v>
      </c>
      <c r="O12" s="357">
        <v>0</v>
      </c>
      <c r="P12" s="357">
        <v>0</v>
      </c>
      <c r="Q12" s="357">
        <v>0</v>
      </c>
      <c r="R12" s="358">
        <v>0</v>
      </c>
    </row>
    <row r="13" spans="1:18" ht="40.5" customHeight="1">
      <c r="A13" s="406"/>
      <c r="B13" s="15" t="s">
        <v>142</v>
      </c>
      <c r="C13" s="15"/>
      <c r="D13" s="343">
        <v>1</v>
      </c>
      <c r="E13" s="353">
        <v>0</v>
      </c>
      <c r="F13" s="353">
        <v>0</v>
      </c>
      <c r="G13" s="357">
        <v>0</v>
      </c>
      <c r="H13" s="357">
        <v>0</v>
      </c>
      <c r="I13" s="357">
        <v>0</v>
      </c>
      <c r="J13" s="357">
        <v>0</v>
      </c>
      <c r="K13" s="357">
        <v>0</v>
      </c>
      <c r="L13" s="357">
        <v>0</v>
      </c>
      <c r="M13" s="357">
        <v>0</v>
      </c>
      <c r="N13" s="357">
        <v>0</v>
      </c>
      <c r="O13" s="357">
        <v>0</v>
      </c>
      <c r="P13" s="357">
        <v>0</v>
      </c>
      <c r="Q13" s="357">
        <v>0</v>
      </c>
      <c r="R13" s="358">
        <v>0</v>
      </c>
    </row>
    <row r="14" spans="1:18" ht="40.5" customHeight="1">
      <c r="A14" s="406"/>
      <c r="B14" s="15" t="s">
        <v>143</v>
      </c>
      <c r="C14" s="15"/>
      <c r="D14" s="343">
        <v>3</v>
      </c>
      <c r="E14" s="353">
        <v>0</v>
      </c>
      <c r="F14" s="353">
        <v>0</v>
      </c>
      <c r="G14" s="357">
        <v>0</v>
      </c>
      <c r="H14" s="357">
        <v>0</v>
      </c>
      <c r="I14" s="357">
        <v>0</v>
      </c>
      <c r="J14" s="357">
        <v>0</v>
      </c>
      <c r="K14" s="357">
        <v>0</v>
      </c>
      <c r="L14" s="357">
        <v>0</v>
      </c>
      <c r="M14" s="357">
        <v>0</v>
      </c>
      <c r="N14" s="357">
        <v>0</v>
      </c>
      <c r="O14" s="357">
        <v>0</v>
      </c>
      <c r="P14" s="357">
        <v>0</v>
      </c>
      <c r="Q14" s="357">
        <v>0</v>
      </c>
      <c r="R14" s="358">
        <v>0</v>
      </c>
    </row>
    <row r="15" spans="1:18" ht="40.5" customHeight="1" hidden="1">
      <c r="A15" s="438" t="s">
        <v>293</v>
      </c>
      <c r="B15" s="403"/>
      <c r="C15" s="15"/>
      <c r="D15" s="359">
        <v>0</v>
      </c>
      <c r="E15" s="360">
        <v>0</v>
      </c>
      <c r="F15" s="360">
        <v>0</v>
      </c>
      <c r="G15" s="361">
        <v>0</v>
      </c>
      <c r="H15" s="361">
        <v>0</v>
      </c>
      <c r="I15" s="361">
        <v>0</v>
      </c>
      <c r="J15" s="361">
        <v>0</v>
      </c>
      <c r="K15" s="361">
        <v>0</v>
      </c>
      <c r="L15" s="361">
        <v>0</v>
      </c>
      <c r="M15" s="361">
        <v>0</v>
      </c>
      <c r="N15" s="361">
        <v>0</v>
      </c>
      <c r="O15" s="361">
        <v>0</v>
      </c>
      <c r="P15" s="361">
        <v>0</v>
      </c>
      <c r="Q15" s="361">
        <v>0</v>
      </c>
      <c r="R15" s="362">
        <v>0</v>
      </c>
    </row>
    <row r="16" spans="1:18" ht="40.5" customHeight="1">
      <c r="A16" s="404" t="s">
        <v>144</v>
      </c>
      <c r="B16" s="404"/>
      <c r="C16" s="20"/>
      <c r="D16" s="352">
        <v>25</v>
      </c>
      <c r="E16" s="363">
        <v>0</v>
      </c>
      <c r="F16" s="363">
        <v>0</v>
      </c>
      <c r="G16" s="364">
        <v>0</v>
      </c>
      <c r="H16" s="364">
        <v>0</v>
      </c>
      <c r="I16" s="364">
        <v>0</v>
      </c>
      <c r="J16" s="364">
        <v>0</v>
      </c>
      <c r="K16" s="364">
        <v>0</v>
      </c>
      <c r="L16" s="364">
        <v>0</v>
      </c>
      <c r="M16" s="364">
        <v>0</v>
      </c>
      <c r="N16" s="364">
        <v>0</v>
      </c>
      <c r="O16" s="364">
        <v>0</v>
      </c>
      <c r="P16" s="364">
        <v>0</v>
      </c>
      <c r="Q16" s="364">
        <v>0</v>
      </c>
      <c r="R16" s="365">
        <v>0</v>
      </c>
    </row>
    <row r="17" spans="1:18" ht="16.5" customHeight="1">
      <c r="A17" s="140"/>
      <c r="B17" s="4"/>
      <c r="C17" s="4"/>
      <c r="F17" s="245"/>
      <c r="R17" s="53" t="s">
        <v>90</v>
      </c>
    </row>
    <row r="19" ht="13.5">
      <c r="E19" s="175"/>
    </row>
  </sheetData>
  <sheetProtection/>
  <mergeCells count="13">
    <mergeCell ref="A4:B5"/>
    <mergeCell ref="D4:D5"/>
    <mergeCell ref="E4:E5"/>
    <mergeCell ref="F4:F5"/>
    <mergeCell ref="G4:P4"/>
    <mergeCell ref="Q4:R4"/>
    <mergeCell ref="A16:B16"/>
    <mergeCell ref="A6:B6"/>
    <mergeCell ref="A7:B7"/>
    <mergeCell ref="A8:B8"/>
    <mergeCell ref="A9:A11"/>
    <mergeCell ref="A12:A14"/>
    <mergeCell ref="A15:B15"/>
  </mergeCells>
  <printOptions horizontalCentered="1"/>
  <pageMargins left="0.7086614173228347" right="0.7086614173228347" top="0.7874015748031497" bottom="0.7874015748031497" header="0.3937007874015748" footer="0.1968503937007874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S26"/>
  <sheetViews>
    <sheetView view="pageBreakPreview" zoomScale="86" zoomScaleSheetLayoutView="86" zoomScalePageLayoutView="0" workbookViewId="0" topLeftCell="A1">
      <selection activeCell="G9" sqref="G9"/>
    </sheetView>
  </sheetViews>
  <sheetFormatPr defaultColWidth="9.00390625" defaultRowHeight="13.5"/>
  <cols>
    <col min="1" max="1" width="5.625" style="160" customWidth="1"/>
    <col min="2" max="2" width="9.125" style="160" customWidth="1"/>
    <col min="3" max="3" width="13.375" style="160" customWidth="1"/>
    <col min="4" max="4" width="0.2421875" style="160" customWidth="1"/>
    <col min="5" max="5" width="6.375" style="160" customWidth="1"/>
    <col min="6" max="6" width="6.125" style="160" bestFit="1" customWidth="1"/>
    <col min="7" max="16" width="4.375" style="160" customWidth="1"/>
    <col min="17" max="17" width="5.125" style="160" customWidth="1"/>
    <col min="18" max="16384" width="9.00390625" style="160" customWidth="1"/>
  </cols>
  <sheetData>
    <row r="1" spans="1:7" ht="18.75" customHeight="1">
      <c r="A1" s="30" t="s">
        <v>317</v>
      </c>
      <c r="B1" s="1"/>
      <c r="C1" s="1"/>
      <c r="D1" s="1"/>
      <c r="E1" s="1"/>
      <c r="F1" s="1"/>
      <c r="G1" s="1"/>
    </row>
    <row r="2" spans="1:5" ht="18.75" customHeight="1">
      <c r="A2" s="174" t="s">
        <v>268</v>
      </c>
      <c r="B2" s="172"/>
      <c r="C2" s="172"/>
      <c r="D2" s="172"/>
      <c r="E2" s="172"/>
    </row>
    <row r="3" spans="1:17" ht="13.5" customHeight="1">
      <c r="A3" s="172"/>
      <c r="B3" s="172"/>
      <c r="C3" s="172"/>
      <c r="D3" s="172"/>
      <c r="E3" s="172"/>
      <c r="Q3" s="31" t="str">
        <f>'5(1) 薬事施設区別立入検査'!Q3</f>
        <v>令和４年度</v>
      </c>
    </row>
    <row r="4" spans="1:17" ht="24" customHeight="1">
      <c r="A4" s="431" t="s">
        <v>21</v>
      </c>
      <c r="B4" s="426"/>
      <c r="C4" s="455"/>
      <c r="D4" s="55"/>
      <c r="E4" s="466" t="s">
        <v>333</v>
      </c>
      <c r="F4" s="426" t="s">
        <v>194</v>
      </c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68" t="s">
        <v>204</v>
      </c>
    </row>
    <row r="5" spans="1:17" ht="102.75" customHeight="1">
      <c r="A5" s="429"/>
      <c r="B5" s="427"/>
      <c r="C5" s="428"/>
      <c r="D5" s="36"/>
      <c r="E5" s="467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469"/>
    </row>
    <row r="6" spans="1:18" ht="18" customHeight="1">
      <c r="A6" s="446" t="s">
        <v>294</v>
      </c>
      <c r="B6" s="447"/>
      <c r="C6" s="448"/>
      <c r="D6" s="49"/>
      <c r="E6" s="366">
        <v>2963</v>
      </c>
      <c r="F6" s="366">
        <v>370</v>
      </c>
      <c r="G6" s="366">
        <v>97</v>
      </c>
      <c r="H6" s="366">
        <v>74</v>
      </c>
      <c r="I6" s="366">
        <v>46</v>
      </c>
      <c r="J6" s="366">
        <v>26</v>
      </c>
      <c r="K6" s="366">
        <v>22</v>
      </c>
      <c r="L6" s="366">
        <v>48</v>
      </c>
      <c r="M6" s="366">
        <v>9</v>
      </c>
      <c r="N6" s="366">
        <v>16</v>
      </c>
      <c r="O6" s="366">
        <v>30</v>
      </c>
      <c r="P6" s="366">
        <v>2</v>
      </c>
      <c r="Q6" s="120">
        <v>287</v>
      </c>
      <c r="R6" s="176"/>
    </row>
    <row r="7" spans="1:17" ht="18" customHeight="1">
      <c r="A7" s="406" t="s">
        <v>179</v>
      </c>
      <c r="B7" s="403" t="s">
        <v>157</v>
      </c>
      <c r="C7" s="403"/>
      <c r="D7" s="33"/>
      <c r="E7" s="367">
        <v>0</v>
      </c>
      <c r="F7" s="368">
        <v>0</v>
      </c>
      <c r="G7" s="368">
        <v>0</v>
      </c>
      <c r="H7" s="368">
        <v>0</v>
      </c>
      <c r="I7" s="368">
        <v>0</v>
      </c>
      <c r="J7" s="368">
        <v>0</v>
      </c>
      <c r="K7" s="368">
        <v>0</v>
      </c>
      <c r="L7" s="368">
        <v>0</v>
      </c>
      <c r="M7" s="368">
        <v>0</v>
      </c>
      <c r="N7" s="368">
        <v>0</v>
      </c>
      <c r="O7" s="368">
        <v>0</v>
      </c>
      <c r="P7" s="368">
        <v>0</v>
      </c>
      <c r="Q7" s="201">
        <v>0</v>
      </c>
    </row>
    <row r="8" spans="1:17" ht="18" customHeight="1">
      <c r="A8" s="406"/>
      <c r="B8" s="403" t="s">
        <v>158</v>
      </c>
      <c r="C8" s="403"/>
      <c r="D8" s="33"/>
      <c r="E8" s="368">
        <v>14</v>
      </c>
      <c r="F8" s="368">
        <v>1</v>
      </c>
      <c r="G8" s="369">
        <v>1</v>
      </c>
      <c r="H8" s="368">
        <v>0</v>
      </c>
      <c r="I8" s="368">
        <v>0</v>
      </c>
      <c r="J8" s="368">
        <v>0</v>
      </c>
      <c r="K8" s="368">
        <v>0</v>
      </c>
      <c r="L8" s="368">
        <v>0</v>
      </c>
      <c r="M8" s="368">
        <v>0</v>
      </c>
      <c r="N8" s="368">
        <v>0</v>
      </c>
      <c r="O8" s="368">
        <v>0</v>
      </c>
      <c r="P8" s="368">
        <v>0</v>
      </c>
      <c r="Q8" s="201">
        <v>4</v>
      </c>
    </row>
    <row r="9" spans="1:17" ht="18" customHeight="1">
      <c r="A9" s="406"/>
      <c r="B9" s="403" t="s">
        <v>159</v>
      </c>
      <c r="C9" s="403"/>
      <c r="D9" s="33"/>
      <c r="E9" s="368">
        <v>755</v>
      </c>
      <c r="F9" s="368">
        <v>181</v>
      </c>
      <c r="G9" s="369">
        <v>48</v>
      </c>
      <c r="H9" s="369">
        <v>35</v>
      </c>
      <c r="I9" s="369">
        <v>21</v>
      </c>
      <c r="J9" s="369">
        <v>14</v>
      </c>
      <c r="K9" s="369">
        <v>11</v>
      </c>
      <c r="L9" s="369">
        <v>23</v>
      </c>
      <c r="M9" s="369">
        <v>6</v>
      </c>
      <c r="N9" s="369">
        <v>8</v>
      </c>
      <c r="O9" s="369">
        <v>14</v>
      </c>
      <c r="P9" s="369">
        <v>1</v>
      </c>
      <c r="Q9" s="201">
        <v>123</v>
      </c>
    </row>
    <row r="10" spans="1:17" ht="18" customHeight="1">
      <c r="A10" s="406"/>
      <c r="B10" s="407" t="s">
        <v>180</v>
      </c>
      <c r="C10" s="15" t="s">
        <v>160</v>
      </c>
      <c r="D10" s="33"/>
      <c r="E10" s="368">
        <v>198</v>
      </c>
      <c r="F10" s="368">
        <v>0</v>
      </c>
      <c r="G10" s="368">
        <v>0</v>
      </c>
      <c r="H10" s="368">
        <v>0</v>
      </c>
      <c r="I10" s="368">
        <v>0</v>
      </c>
      <c r="J10" s="368">
        <v>0</v>
      </c>
      <c r="K10" s="368">
        <v>0</v>
      </c>
      <c r="L10" s="368">
        <v>0</v>
      </c>
      <c r="M10" s="368">
        <v>0</v>
      </c>
      <c r="N10" s="368">
        <v>0</v>
      </c>
      <c r="O10" s="368">
        <v>0</v>
      </c>
      <c r="P10" s="368">
        <v>0</v>
      </c>
      <c r="Q10" s="201">
        <v>9</v>
      </c>
    </row>
    <row r="11" spans="1:19" ht="18" customHeight="1">
      <c r="A11" s="406"/>
      <c r="B11" s="407"/>
      <c r="C11" s="15" t="s">
        <v>161</v>
      </c>
      <c r="D11" s="33"/>
      <c r="E11" s="368">
        <v>660</v>
      </c>
      <c r="F11" s="368">
        <v>0</v>
      </c>
      <c r="G11" s="368">
        <v>0</v>
      </c>
      <c r="H11" s="368">
        <v>0</v>
      </c>
      <c r="I11" s="368">
        <v>0</v>
      </c>
      <c r="J11" s="368">
        <v>0</v>
      </c>
      <c r="K11" s="368">
        <v>0</v>
      </c>
      <c r="L11" s="368">
        <v>0</v>
      </c>
      <c r="M11" s="368">
        <v>0</v>
      </c>
      <c r="N11" s="368">
        <v>0</v>
      </c>
      <c r="O11" s="368">
        <v>0</v>
      </c>
      <c r="P11" s="368">
        <v>0</v>
      </c>
      <c r="Q11" s="201">
        <v>2</v>
      </c>
      <c r="S11" s="176"/>
    </row>
    <row r="12" spans="1:17" ht="18" customHeight="1">
      <c r="A12" s="406"/>
      <c r="B12" s="407"/>
      <c r="C12" s="15" t="s">
        <v>162</v>
      </c>
      <c r="D12" s="33"/>
      <c r="E12" s="368">
        <v>2</v>
      </c>
      <c r="F12" s="368">
        <v>0</v>
      </c>
      <c r="G12" s="368">
        <v>0</v>
      </c>
      <c r="H12" s="368">
        <v>0</v>
      </c>
      <c r="I12" s="368">
        <v>0</v>
      </c>
      <c r="J12" s="368">
        <v>0</v>
      </c>
      <c r="K12" s="368">
        <v>0</v>
      </c>
      <c r="L12" s="368">
        <v>0</v>
      </c>
      <c r="M12" s="368">
        <v>0</v>
      </c>
      <c r="N12" s="368">
        <v>0</v>
      </c>
      <c r="O12" s="368">
        <v>0</v>
      </c>
      <c r="P12" s="368">
        <v>0</v>
      </c>
      <c r="Q12" s="201">
        <v>0</v>
      </c>
    </row>
    <row r="13" spans="1:17" ht="18" customHeight="1">
      <c r="A13" s="406"/>
      <c r="B13" s="407"/>
      <c r="C13" s="50" t="s">
        <v>163</v>
      </c>
      <c r="D13" s="33"/>
      <c r="E13" s="368">
        <v>131</v>
      </c>
      <c r="F13" s="368">
        <v>0</v>
      </c>
      <c r="G13" s="368">
        <v>0</v>
      </c>
      <c r="H13" s="368">
        <v>0</v>
      </c>
      <c r="I13" s="368">
        <v>0</v>
      </c>
      <c r="J13" s="368">
        <v>0</v>
      </c>
      <c r="K13" s="368">
        <v>0</v>
      </c>
      <c r="L13" s="368">
        <v>0</v>
      </c>
      <c r="M13" s="368">
        <v>0</v>
      </c>
      <c r="N13" s="368">
        <v>0</v>
      </c>
      <c r="O13" s="368">
        <v>0</v>
      </c>
      <c r="P13" s="368">
        <v>0</v>
      </c>
      <c r="Q13" s="201">
        <v>0</v>
      </c>
    </row>
    <row r="14" spans="1:17" ht="18" customHeight="1">
      <c r="A14" s="406"/>
      <c r="B14" s="407"/>
      <c r="C14" s="50" t="s">
        <v>181</v>
      </c>
      <c r="D14" s="15"/>
      <c r="E14" s="368">
        <v>15</v>
      </c>
      <c r="F14" s="368">
        <v>0</v>
      </c>
      <c r="G14" s="368">
        <v>0</v>
      </c>
      <c r="H14" s="368">
        <v>0</v>
      </c>
      <c r="I14" s="368">
        <v>0</v>
      </c>
      <c r="J14" s="368">
        <v>0</v>
      </c>
      <c r="K14" s="368">
        <v>0</v>
      </c>
      <c r="L14" s="368">
        <v>0</v>
      </c>
      <c r="M14" s="368">
        <v>0</v>
      </c>
      <c r="N14" s="368">
        <v>0</v>
      </c>
      <c r="O14" s="368">
        <v>0</v>
      </c>
      <c r="P14" s="368">
        <v>0</v>
      </c>
      <c r="Q14" s="201">
        <v>0</v>
      </c>
    </row>
    <row r="15" spans="1:17" ht="27" customHeight="1">
      <c r="A15" s="406"/>
      <c r="B15" s="403" t="s">
        <v>164</v>
      </c>
      <c r="C15" s="403"/>
      <c r="D15" s="15"/>
      <c r="E15" s="368">
        <v>56</v>
      </c>
      <c r="F15" s="368">
        <v>0</v>
      </c>
      <c r="G15" s="368">
        <v>0</v>
      </c>
      <c r="H15" s="368">
        <v>0</v>
      </c>
      <c r="I15" s="368">
        <v>0</v>
      </c>
      <c r="J15" s="368">
        <v>0</v>
      </c>
      <c r="K15" s="368">
        <v>0</v>
      </c>
      <c r="L15" s="368">
        <v>0</v>
      </c>
      <c r="M15" s="368">
        <v>0</v>
      </c>
      <c r="N15" s="368">
        <v>0</v>
      </c>
      <c r="O15" s="368">
        <v>0</v>
      </c>
      <c r="P15" s="368">
        <v>0</v>
      </c>
      <c r="Q15" s="201">
        <v>0</v>
      </c>
    </row>
    <row r="16" spans="1:18" ht="27" customHeight="1">
      <c r="A16" s="406" t="s">
        <v>182</v>
      </c>
      <c r="B16" s="403" t="s">
        <v>158</v>
      </c>
      <c r="C16" s="403"/>
      <c r="D16" s="15"/>
      <c r="E16" s="367" t="s">
        <v>336</v>
      </c>
      <c r="F16" s="368">
        <v>0</v>
      </c>
      <c r="G16" s="368">
        <v>0</v>
      </c>
      <c r="H16" s="368">
        <v>0</v>
      </c>
      <c r="I16" s="368">
        <v>0</v>
      </c>
      <c r="J16" s="368">
        <v>0</v>
      </c>
      <c r="K16" s="368">
        <v>0</v>
      </c>
      <c r="L16" s="368">
        <v>0</v>
      </c>
      <c r="M16" s="368">
        <v>0</v>
      </c>
      <c r="N16" s="368">
        <v>0</v>
      </c>
      <c r="O16" s="368">
        <v>0</v>
      </c>
      <c r="P16" s="368">
        <v>0</v>
      </c>
      <c r="Q16" s="201">
        <v>0</v>
      </c>
      <c r="R16" t="s">
        <v>335</v>
      </c>
    </row>
    <row r="17" spans="1:17" ht="27" customHeight="1">
      <c r="A17" s="406"/>
      <c r="B17" s="403" t="s">
        <v>159</v>
      </c>
      <c r="C17" s="403"/>
      <c r="D17" s="15"/>
      <c r="E17" s="367" t="s">
        <v>336</v>
      </c>
      <c r="F17" s="368">
        <v>0</v>
      </c>
      <c r="G17" s="368">
        <v>0</v>
      </c>
      <c r="H17" s="368">
        <v>0</v>
      </c>
      <c r="I17" s="368">
        <v>0</v>
      </c>
      <c r="J17" s="368">
        <v>0</v>
      </c>
      <c r="K17" s="368">
        <v>0</v>
      </c>
      <c r="L17" s="368">
        <v>0</v>
      </c>
      <c r="M17" s="368">
        <v>0</v>
      </c>
      <c r="N17" s="368">
        <v>0</v>
      </c>
      <c r="O17" s="368">
        <v>0</v>
      </c>
      <c r="P17" s="368">
        <v>0</v>
      </c>
      <c r="Q17" s="201">
        <v>0</v>
      </c>
    </row>
    <row r="18" spans="1:17" ht="27" customHeight="1">
      <c r="A18" s="406"/>
      <c r="B18" s="473" t="s">
        <v>295</v>
      </c>
      <c r="C18" s="15" t="s">
        <v>165</v>
      </c>
      <c r="D18" s="15"/>
      <c r="E18" s="368">
        <v>844</v>
      </c>
      <c r="F18" s="368">
        <v>184</v>
      </c>
      <c r="G18" s="369">
        <v>47</v>
      </c>
      <c r="H18" s="369">
        <v>38</v>
      </c>
      <c r="I18" s="369">
        <v>25</v>
      </c>
      <c r="J18" s="369">
        <v>12</v>
      </c>
      <c r="K18" s="369">
        <v>11</v>
      </c>
      <c r="L18" s="369">
        <v>24</v>
      </c>
      <c r="M18" s="369">
        <v>3</v>
      </c>
      <c r="N18" s="369">
        <v>8</v>
      </c>
      <c r="O18" s="369">
        <v>15</v>
      </c>
      <c r="P18" s="369">
        <v>1</v>
      </c>
      <c r="Q18" s="201">
        <v>129</v>
      </c>
    </row>
    <row r="19" spans="1:17" ht="27" customHeight="1">
      <c r="A19" s="406"/>
      <c r="B19" s="473"/>
      <c r="C19" s="15" t="s">
        <v>249</v>
      </c>
      <c r="D19" s="15"/>
      <c r="E19" s="368">
        <v>276</v>
      </c>
      <c r="F19" s="368">
        <v>3</v>
      </c>
      <c r="G19" s="369">
        <v>1</v>
      </c>
      <c r="H19" s="369">
        <v>1</v>
      </c>
      <c r="I19" s="368">
        <v>0</v>
      </c>
      <c r="J19" s="368">
        <v>0</v>
      </c>
      <c r="K19" s="368">
        <v>0</v>
      </c>
      <c r="L19" s="368">
        <v>0</v>
      </c>
      <c r="M19" s="368">
        <v>0</v>
      </c>
      <c r="N19" s="368">
        <v>0</v>
      </c>
      <c r="O19" s="369">
        <v>1</v>
      </c>
      <c r="P19" s="368">
        <v>0</v>
      </c>
      <c r="Q19" s="201">
        <v>4</v>
      </c>
    </row>
    <row r="20" spans="1:17" ht="27" customHeight="1">
      <c r="A20" s="406"/>
      <c r="B20" s="407" t="s">
        <v>180</v>
      </c>
      <c r="C20" s="15" t="s">
        <v>160</v>
      </c>
      <c r="D20" s="15"/>
      <c r="E20" s="367" t="s">
        <v>336</v>
      </c>
      <c r="F20" s="368">
        <v>1</v>
      </c>
      <c r="G20" s="369">
        <v>0</v>
      </c>
      <c r="H20" s="369">
        <v>0</v>
      </c>
      <c r="I20" s="369">
        <v>0</v>
      </c>
      <c r="J20" s="369">
        <v>0</v>
      </c>
      <c r="K20" s="369">
        <v>0</v>
      </c>
      <c r="L20" s="369">
        <v>1</v>
      </c>
      <c r="M20" s="369">
        <v>0</v>
      </c>
      <c r="N20" s="369">
        <v>0</v>
      </c>
      <c r="O20" s="369">
        <v>0</v>
      </c>
      <c r="P20" s="368">
        <v>0</v>
      </c>
      <c r="Q20" s="201">
        <v>9</v>
      </c>
    </row>
    <row r="21" spans="1:17" ht="27" customHeight="1">
      <c r="A21" s="406"/>
      <c r="B21" s="407"/>
      <c r="C21" s="15" t="s">
        <v>161</v>
      </c>
      <c r="D21" s="15"/>
      <c r="E21" s="367" t="s">
        <v>336</v>
      </c>
      <c r="F21" s="368">
        <v>0</v>
      </c>
      <c r="G21" s="369">
        <v>0</v>
      </c>
      <c r="H21" s="369">
        <v>0</v>
      </c>
      <c r="I21" s="369">
        <v>0</v>
      </c>
      <c r="J21" s="369">
        <v>0</v>
      </c>
      <c r="K21" s="369">
        <v>0</v>
      </c>
      <c r="L21" s="369">
        <v>0</v>
      </c>
      <c r="M21" s="369">
        <v>0</v>
      </c>
      <c r="N21" s="369">
        <v>0</v>
      </c>
      <c r="O21" s="369">
        <v>0</v>
      </c>
      <c r="P21" s="368">
        <v>0</v>
      </c>
      <c r="Q21" s="201">
        <v>1</v>
      </c>
    </row>
    <row r="22" spans="1:17" ht="27" customHeight="1">
      <c r="A22" s="406"/>
      <c r="B22" s="407"/>
      <c r="C22" s="15" t="s">
        <v>162</v>
      </c>
      <c r="D22" s="15"/>
      <c r="E22" s="367" t="s">
        <v>336</v>
      </c>
      <c r="F22" s="368">
        <v>0</v>
      </c>
      <c r="G22" s="369">
        <v>0</v>
      </c>
      <c r="H22" s="369">
        <v>0</v>
      </c>
      <c r="I22" s="369">
        <v>0</v>
      </c>
      <c r="J22" s="369">
        <v>0</v>
      </c>
      <c r="K22" s="369">
        <v>0</v>
      </c>
      <c r="L22" s="369">
        <v>0</v>
      </c>
      <c r="M22" s="369">
        <v>0</v>
      </c>
      <c r="N22" s="369">
        <v>0</v>
      </c>
      <c r="O22" s="369">
        <v>0</v>
      </c>
      <c r="P22" s="368">
        <v>0</v>
      </c>
      <c r="Q22" s="201">
        <v>0</v>
      </c>
    </row>
    <row r="23" spans="1:17" ht="27" customHeight="1">
      <c r="A23" s="406"/>
      <c r="B23" s="407"/>
      <c r="C23" s="50" t="s">
        <v>163</v>
      </c>
      <c r="D23" s="15"/>
      <c r="E23" s="367" t="s">
        <v>336</v>
      </c>
      <c r="F23" s="368">
        <v>0</v>
      </c>
      <c r="G23" s="369">
        <v>0</v>
      </c>
      <c r="H23" s="369">
        <v>0</v>
      </c>
      <c r="I23" s="369">
        <v>0</v>
      </c>
      <c r="J23" s="369">
        <v>0</v>
      </c>
      <c r="K23" s="369">
        <v>0</v>
      </c>
      <c r="L23" s="369">
        <v>0</v>
      </c>
      <c r="M23" s="369">
        <v>0</v>
      </c>
      <c r="N23" s="369">
        <v>0</v>
      </c>
      <c r="O23" s="369">
        <v>0</v>
      </c>
      <c r="P23" s="368">
        <v>0</v>
      </c>
      <c r="Q23" s="201">
        <v>0</v>
      </c>
    </row>
    <row r="24" spans="1:17" ht="27" customHeight="1">
      <c r="A24" s="472"/>
      <c r="B24" s="404" t="s">
        <v>166</v>
      </c>
      <c r="C24" s="404"/>
      <c r="D24" s="20"/>
      <c r="E24" s="370">
        <v>12</v>
      </c>
      <c r="F24" s="371">
        <v>0</v>
      </c>
      <c r="G24" s="371">
        <v>0</v>
      </c>
      <c r="H24" s="371">
        <v>0</v>
      </c>
      <c r="I24" s="371">
        <v>0</v>
      </c>
      <c r="J24" s="371">
        <v>0</v>
      </c>
      <c r="K24" s="371">
        <v>0</v>
      </c>
      <c r="L24" s="371">
        <v>0</v>
      </c>
      <c r="M24" s="371">
        <v>0</v>
      </c>
      <c r="N24" s="371">
        <v>0</v>
      </c>
      <c r="O24" s="371">
        <v>0</v>
      </c>
      <c r="P24" s="370">
        <v>0</v>
      </c>
      <c r="Q24" s="202">
        <v>6</v>
      </c>
    </row>
    <row r="25" spans="1:17" ht="16.5" customHeight="1">
      <c r="A25" s="141"/>
      <c r="Q25" s="53" t="s">
        <v>90</v>
      </c>
    </row>
    <row r="26" ht="13.5">
      <c r="A26" s="141"/>
    </row>
  </sheetData>
  <sheetProtection/>
  <mergeCells count="17">
    <mergeCell ref="A4:C5"/>
    <mergeCell ref="E4:E5"/>
    <mergeCell ref="F4:P4"/>
    <mergeCell ref="Q4:Q5"/>
    <mergeCell ref="A6:C6"/>
    <mergeCell ref="A7:A15"/>
    <mergeCell ref="B7:C7"/>
    <mergeCell ref="B8:C8"/>
    <mergeCell ref="B9:C9"/>
    <mergeCell ref="B10:B14"/>
    <mergeCell ref="B15:C15"/>
    <mergeCell ref="A16:A24"/>
    <mergeCell ref="B16:C16"/>
    <mergeCell ref="B17:C17"/>
    <mergeCell ref="B18:B19"/>
    <mergeCell ref="B20:B23"/>
    <mergeCell ref="B24:C24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2:U26"/>
  <sheetViews>
    <sheetView view="pageBreakPreview" zoomScale="84" zoomScaleSheetLayoutView="84" zoomScalePageLayoutView="0" workbookViewId="0" topLeftCell="A1">
      <selection activeCell="F6" sqref="F6"/>
    </sheetView>
  </sheetViews>
  <sheetFormatPr defaultColWidth="9.00390625" defaultRowHeight="13.5"/>
  <cols>
    <col min="1" max="1" width="5.375" style="160" customWidth="1"/>
    <col min="2" max="2" width="9.125" style="160" customWidth="1"/>
    <col min="3" max="3" width="13.375" style="160" customWidth="1"/>
    <col min="4" max="4" width="0.875" style="160" customWidth="1"/>
    <col min="5" max="5" width="6.875" style="160" customWidth="1"/>
    <col min="6" max="6" width="6.625" style="160" customWidth="1"/>
    <col min="7" max="7" width="3.625" style="160" customWidth="1"/>
    <col min="8" max="19" width="3.25390625" style="160" customWidth="1"/>
    <col min="20" max="21" width="3.625" style="160" customWidth="1"/>
    <col min="22" max="22" width="9.00390625" style="160" customWidth="1"/>
    <col min="23" max="23" width="9.125" style="160" customWidth="1"/>
    <col min="24" max="16384" width="9.00390625" style="160" customWidth="1"/>
  </cols>
  <sheetData>
    <row r="1" ht="18.75" customHeight="1"/>
    <row r="2" spans="1:2" ht="18.75" customHeight="1">
      <c r="A2" s="174" t="s">
        <v>270</v>
      </c>
      <c r="B2" s="172"/>
    </row>
    <row r="3" spans="2:21" ht="13.5" customHeight="1">
      <c r="B3" s="172"/>
      <c r="C3" s="172"/>
      <c r="D3" s="172"/>
      <c r="U3" s="31" t="str">
        <f>'7(1) 麻薬取扱施設区別立入検査 (2)'!Q3</f>
        <v>令和４年度</v>
      </c>
    </row>
    <row r="4" spans="1:21" ht="24" customHeight="1">
      <c r="A4" s="431" t="s">
        <v>21</v>
      </c>
      <c r="B4" s="426"/>
      <c r="C4" s="455"/>
      <c r="D4" s="55"/>
      <c r="E4" s="466" t="str">
        <f>'7(1) 麻薬取扱施設区別立入検査 (2)'!E4:E5</f>
        <v>令　　　　和　　　　４　　　　年　　　　度　　　末　　　施　　　設　　　数</v>
      </c>
      <c r="F4" s="459" t="s">
        <v>167</v>
      </c>
      <c r="G4" s="459" t="s">
        <v>168</v>
      </c>
      <c r="H4" s="461" t="s">
        <v>122</v>
      </c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 t="s">
        <v>123</v>
      </c>
      <c r="U4" s="462"/>
    </row>
    <row r="5" spans="1:21" ht="138.75" customHeight="1">
      <c r="A5" s="429"/>
      <c r="B5" s="427"/>
      <c r="C5" s="428"/>
      <c r="D5" s="36"/>
      <c r="E5" s="467"/>
      <c r="F5" s="452"/>
      <c r="G5" s="452"/>
      <c r="H5" s="28" t="s">
        <v>169</v>
      </c>
      <c r="I5" s="28" t="s">
        <v>170</v>
      </c>
      <c r="J5" s="28" t="s">
        <v>171</v>
      </c>
      <c r="K5" s="28" t="s">
        <v>172</v>
      </c>
      <c r="L5" s="28" t="s">
        <v>173</v>
      </c>
      <c r="M5" s="28" t="s">
        <v>174</v>
      </c>
      <c r="N5" s="28" t="s">
        <v>152</v>
      </c>
      <c r="O5" s="28" t="s">
        <v>175</v>
      </c>
      <c r="P5" s="56" t="s">
        <v>176</v>
      </c>
      <c r="Q5" s="28" t="s">
        <v>177</v>
      </c>
      <c r="R5" s="28" t="s">
        <v>178</v>
      </c>
      <c r="S5" s="28" t="s">
        <v>20</v>
      </c>
      <c r="T5" s="28" t="s">
        <v>132</v>
      </c>
      <c r="U5" s="40" t="s">
        <v>133</v>
      </c>
    </row>
    <row r="6" spans="1:21" ht="18" customHeight="1">
      <c r="A6" s="446" t="s">
        <v>296</v>
      </c>
      <c r="B6" s="447"/>
      <c r="C6" s="448"/>
      <c r="D6" s="49"/>
      <c r="E6" s="372">
        <v>2963</v>
      </c>
      <c r="F6" s="372">
        <v>370</v>
      </c>
      <c r="G6" s="372">
        <v>0</v>
      </c>
      <c r="H6" s="372">
        <v>0</v>
      </c>
      <c r="I6" s="372">
        <v>0</v>
      </c>
      <c r="J6" s="372">
        <v>0</v>
      </c>
      <c r="K6" s="372">
        <v>0</v>
      </c>
      <c r="L6" s="372">
        <v>0</v>
      </c>
      <c r="M6" s="372"/>
      <c r="N6" s="372">
        <v>0</v>
      </c>
      <c r="O6" s="372"/>
      <c r="P6" s="372"/>
      <c r="Q6" s="372"/>
      <c r="R6" s="372"/>
      <c r="S6" s="372"/>
      <c r="T6" s="372"/>
      <c r="U6" s="372">
        <v>0</v>
      </c>
    </row>
    <row r="7" spans="1:21" ht="18" customHeight="1">
      <c r="A7" s="406" t="s">
        <v>179</v>
      </c>
      <c r="B7" s="403" t="s">
        <v>157</v>
      </c>
      <c r="C7" s="403"/>
      <c r="D7" s="33"/>
      <c r="E7" s="372">
        <v>0</v>
      </c>
      <c r="F7" s="368">
        <v>0</v>
      </c>
      <c r="G7" s="368">
        <v>0</v>
      </c>
      <c r="H7" s="368">
        <v>0</v>
      </c>
      <c r="I7" s="368">
        <v>0</v>
      </c>
      <c r="J7" s="368">
        <v>0</v>
      </c>
      <c r="K7" s="368">
        <v>0</v>
      </c>
      <c r="L7" s="368">
        <v>0</v>
      </c>
      <c r="M7" s="368">
        <v>0</v>
      </c>
      <c r="N7" s="368">
        <v>0</v>
      </c>
      <c r="O7" s="368">
        <v>0</v>
      </c>
      <c r="P7" s="368">
        <v>0</v>
      </c>
      <c r="Q7" s="368">
        <v>0</v>
      </c>
      <c r="R7" s="368">
        <v>0</v>
      </c>
      <c r="S7" s="368">
        <v>0</v>
      </c>
      <c r="T7" s="368">
        <v>0</v>
      </c>
      <c r="U7" s="368">
        <v>0</v>
      </c>
    </row>
    <row r="8" spans="1:21" ht="18" customHeight="1">
      <c r="A8" s="406"/>
      <c r="B8" s="403" t="s">
        <v>158</v>
      </c>
      <c r="C8" s="403"/>
      <c r="D8" s="33"/>
      <c r="E8" s="372">
        <v>14</v>
      </c>
      <c r="F8" s="368">
        <v>1</v>
      </c>
      <c r="G8" s="368">
        <v>0</v>
      </c>
      <c r="H8" s="368">
        <v>0</v>
      </c>
      <c r="I8" s="368">
        <v>0</v>
      </c>
      <c r="J8" s="368">
        <v>0</v>
      </c>
      <c r="K8" s="368">
        <v>0</v>
      </c>
      <c r="L8" s="368">
        <v>0</v>
      </c>
      <c r="M8" s="368">
        <v>0</v>
      </c>
      <c r="N8" s="368">
        <v>0</v>
      </c>
      <c r="O8" s="368">
        <v>0</v>
      </c>
      <c r="P8" s="368">
        <v>0</v>
      </c>
      <c r="Q8" s="368">
        <v>0</v>
      </c>
      <c r="R8" s="368">
        <v>0</v>
      </c>
      <c r="S8" s="368">
        <v>0</v>
      </c>
      <c r="T8" s="368">
        <v>0</v>
      </c>
      <c r="U8" s="368">
        <v>0</v>
      </c>
    </row>
    <row r="9" spans="1:21" ht="18" customHeight="1">
      <c r="A9" s="406"/>
      <c r="B9" s="403" t="s">
        <v>159</v>
      </c>
      <c r="C9" s="403"/>
      <c r="D9" s="15"/>
      <c r="E9" s="372">
        <v>755</v>
      </c>
      <c r="F9" s="368">
        <v>181</v>
      </c>
      <c r="G9" s="373">
        <v>0</v>
      </c>
      <c r="H9" s="374">
        <v>0</v>
      </c>
      <c r="I9" s="374">
        <v>0</v>
      </c>
      <c r="J9" s="374">
        <v>0</v>
      </c>
      <c r="K9" s="374">
        <v>0</v>
      </c>
      <c r="L9" s="374">
        <v>0</v>
      </c>
      <c r="M9" s="374">
        <v>0</v>
      </c>
      <c r="N9" s="374">
        <v>0</v>
      </c>
      <c r="O9" s="374">
        <v>0</v>
      </c>
      <c r="P9" s="374">
        <v>0</v>
      </c>
      <c r="Q9" s="374">
        <v>0</v>
      </c>
      <c r="R9" s="374">
        <v>0</v>
      </c>
      <c r="S9" s="374">
        <v>0</v>
      </c>
      <c r="T9" s="374">
        <v>0</v>
      </c>
      <c r="U9" s="375">
        <v>0</v>
      </c>
    </row>
    <row r="10" spans="1:21" ht="18" customHeight="1">
      <c r="A10" s="406"/>
      <c r="B10" s="407" t="s">
        <v>180</v>
      </c>
      <c r="C10" s="15" t="s">
        <v>160</v>
      </c>
      <c r="D10" s="15"/>
      <c r="E10" s="372">
        <v>198</v>
      </c>
      <c r="F10" s="368">
        <v>0</v>
      </c>
      <c r="G10" s="373">
        <v>0</v>
      </c>
      <c r="H10" s="374">
        <v>0</v>
      </c>
      <c r="I10" s="374">
        <v>0</v>
      </c>
      <c r="J10" s="374">
        <v>0</v>
      </c>
      <c r="K10" s="374">
        <v>0</v>
      </c>
      <c r="L10" s="374">
        <v>0</v>
      </c>
      <c r="M10" s="374">
        <v>0</v>
      </c>
      <c r="N10" s="374">
        <v>0</v>
      </c>
      <c r="O10" s="374">
        <v>0</v>
      </c>
      <c r="P10" s="374">
        <v>0</v>
      </c>
      <c r="Q10" s="374">
        <v>0</v>
      </c>
      <c r="R10" s="374">
        <v>0</v>
      </c>
      <c r="S10" s="374">
        <v>0</v>
      </c>
      <c r="T10" s="374">
        <v>0</v>
      </c>
      <c r="U10" s="375">
        <v>0</v>
      </c>
    </row>
    <row r="11" spans="1:21" ht="18" customHeight="1">
      <c r="A11" s="406"/>
      <c r="B11" s="407"/>
      <c r="C11" s="15" t="s">
        <v>161</v>
      </c>
      <c r="D11" s="15"/>
      <c r="E11" s="372">
        <v>660</v>
      </c>
      <c r="F11" s="368">
        <v>0</v>
      </c>
      <c r="G11" s="373">
        <v>0</v>
      </c>
      <c r="H11" s="374">
        <v>0</v>
      </c>
      <c r="I11" s="374">
        <v>0</v>
      </c>
      <c r="J11" s="374">
        <v>0</v>
      </c>
      <c r="K11" s="374">
        <v>0</v>
      </c>
      <c r="L11" s="374">
        <v>0</v>
      </c>
      <c r="M11" s="374">
        <v>0</v>
      </c>
      <c r="N11" s="374">
        <v>0</v>
      </c>
      <c r="O11" s="374">
        <v>0</v>
      </c>
      <c r="P11" s="374">
        <v>0</v>
      </c>
      <c r="Q11" s="374">
        <v>0</v>
      </c>
      <c r="R11" s="374">
        <v>0</v>
      </c>
      <c r="S11" s="374">
        <v>0</v>
      </c>
      <c r="T11" s="374">
        <v>0</v>
      </c>
      <c r="U11" s="375">
        <v>0</v>
      </c>
    </row>
    <row r="12" spans="1:21" ht="18" customHeight="1">
      <c r="A12" s="406"/>
      <c r="B12" s="407"/>
      <c r="C12" s="15" t="s">
        <v>162</v>
      </c>
      <c r="D12" s="15"/>
      <c r="E12" s="372">
        <v>2</v>
      </c>
      <c r="F12" s="368">
        <v>0</v>
      </c>
      <c r="G12" s="373">
        <v>0</v>
      </c>
      <c r="H12" s="374">
        <v>0</v>
      </c>
      <c r="I12" s="374">
        <v>0</v>
      </c>
      <c r="J12" s="374">
        <v>0</v>
      </c>
      <c r="K12" s="374">
        <v>0</v>
      </c>
      <c r="L12" s="374">
        <v>0</v>
      </c>
      <c r="M12" s="374">
        <v>0</v>
      </c>
      <c r="N12" s="374">
        <v>0</v>
      </c>
      <c r="O12" s="374">
        <v>0</v>
      </c>
      <c r="P12" s="374">
        <v>0</v>
      </c>
      <c r="Q12" s="374">
        <v>0</v>
      </c>
      <c r="R12" s="374">
        <v>0</v>
      </c>
      <c r="S12" s="374">
        <v>0</v>
      </c>
      <c r="T12" s="374">
        <v>0</v>
      </c>
      <c r="U12" s="375">
        <v>0</v>
      </c>
    </row>
    <row r="13" spans="1:21" ht="18" customHeight="1">
      <c r="A13" s="406"/>
      <c r="B13" s="407"/>
      <c r="C13" s="50" t="s">
        <v>297</v>
      </c>
      <c r="D13" s="50"/>
      <c r="E13" s="372">
        <v>131</v>
      </c>
      <c r="F13" s="368">
        <v>0</v>
      </c>
      <c r="G13" s="373">
        <v>0</v>
      </c>
      <c r="H13" s="374">
        <v>0</v>
      </c>
      <c r="I13" s="374">
        <v>0</v>
      </c>
      <c r="J13" s="374">
        <v>0</v>
      </c>
      <c r="K13" s="374">
        <v>0</v>
      </c>
      <c r="L13" s="374">
        <v>0</v>
      </c>
      <c r="M13" s="374">
        <v>0</v>
      </c>
      <c r="N13" s="374">
        <v>0</v>
      </c>
      <c r="O13" s="374">
        <v>0</v>
      </c>
      <c r="P13" s="374">
        <v>0</v>
      </c>
      <c r="Q13" s="374">
        <v>0</v>
      </c>
      <c r="R13" s="374">
        <v>0</v>
      </c>
      <c r="S13" s="374">
        <v>0</v>
      </c>
      <c r="T13" s="374">
        <v>0</v>
      </c>
      <c r="U13" s="375">
        <v>0</v>
      </c>
    </row>
    <row r="14" spans="1:21" ht="18" customHeight="1">
      <c r="A14" s="406"/>
      <c r="B14" s="407"/>
      <c r="C14" s="50" t="s">
        <v>181</v>
      </c>
      <c r="D14" s="50"/>
      <c r="E14" s="372">
        <v>15</v>
      </c>
      <c r="F14" s="368">
        <v>0</v>
      </c>
      <c r="G14" s="373">
        <v>0</v>
      </c>
      <c r="H14" s="374">
        <v>0</v>
      </c>
      <c r="I14" s="374">
        <v>0</v>
      </c>
      <c r="J14" s="374">
        <v>0</v>
      </c>
      <c r="K14" s="374">
        <v>0</v>
      </c>
      <c r="L14" s="374">
        <v>0</v>
      </c>
      <c r="M14" s="374">
        <v>0</v>
      </c>
      <c r="N14" s="374">
        <v>0</v>
      </c>
      <c r="O14" s="374">
        <v>0</v>
      </c>
      <c r="P14" s="374">
        <v>0</v>
      </c>
      <c r="Q14" s="374">
        <v>0</v>
      </c>
      <c r="R14" s="374">
        <v>0</v>
      </c>
      <c r="S14" s="374">
        <v>0</v>
      </c>
      <c r="T14" s="374">
        <v>0</v>
      </c>
      <c r="U14" s="375">
        <v>0</v>
      </c>
    </row>
    <row r="15" spans="1:21" ht="27" customHeight="1">
      <c r="A15" s="406"/>
      <c r="B15" s="403" t="s">
        <v>164</v>
      </c>
      <c r="C15" s="403"/>
      <c r="D15" s="15"/>
      <c r="E15" s="372">
        <v>56</v>
      </c>
      <c r="F15" s="368">
        <v>0</v>
      </c>
      <c r="G15" s="373">
        <v>0</v>
      </c>
      <c r="H15" s="374">
        <v>0</v>
      </c>
      <c r="I15" s="374">
        <v>0</v>
      </c>
      <c r="J15" s="374">
        <v>0</v>
      </c>
      <c r="K15" s="374">
        <v>0</v>
      </c>
      <c r="L15" s="374">
        <v>0</v>
      </c>
      <c r="M15" s="374">
        <v>0</v>
      </c>
      <c r="N15" s="374">
        <v>0</v>
      </c>
      <c r="O15" s="374">
        <v>0</v>
      </c>
      <c r="P15" s="374">
        <v>0</v>
      </c>
      <c r="Q15" s="374">
        <v>0</v>
      </c>
      <c r="R15" s="374">
        <v>0</v>
      </c>
      <c r="S15" s="374">
        <v>0</v>
      </c>
      <c r="T15" s="374">
        <v>0</v>
      </c>
      <c r="U15" s="375">
        <v>0</v>
      </c>
    </row>
    <row r="16" spans="1:21" ht="27" customHeight="1">
      <c r="A16" s="406" t="s">
        <v>182</v>
      </c>
      <c r="B16" s="403" t="s">
        <v>158</v>
      </c>
      <c r="C16" s="403"/>
      <c r="D16" s="15"/>
      <c r="E16" s="400" t="s">
        <v>336</v>
      </c>
      <c r="F16" s="368">
        <v>0</v>
      </c>
      <c r="G16" s="373">
        <v>0</v>
      </c>
      <c r="H16" s="374">
        <v>0</v>
      </c>
      <c r="I16" s="374">
        <v>0</v>
      </c>
      <c r="J16" s="374">
        <v>0</v>
      </c>
      <c r="K16" s="374">
        <v>0</v>
      </c>
      <c r="L16" s="374">
        <v>0</v>
      </c>
      <c r="M16" s="374">
        <v>0</v>
      </c>
      <c r="N16" s="374">
        <v>0</v>
      </c>
      <c r="O16" s="374">
        <v>0</v>
      </c>
      <c r="P16" s="374">
        <v>0</v>
      </c>
      <c r="Q16" s="374">
        <v>0</v>
      </c>
      <c r="R16" s="374">
        <v>0</v>
      </c>
      <c r="S16" s="374">
        <v>0</v>
      </c>
      <c r="T16" s="374">
        <v>0</v>
      </c>
      <c r="U16" s="375">
        <v>0</v>
      </c>
    </row>
    <row r="17" spans="1:21" ht="27" customHeight="1">
      <c r="A17" s="406"/>
      <c r="B17" s="403" t="s">
        <v>159</v>
      </c>
      <c r="C17" s="403"/>
      <c r="D17" s="15"/>
      <c r="E17" s="400" t="s">
        <v>336</v>
      </c>
      <c r="F17" s="368">
        <v>0</v>
      </c>
      <c r="G17" s="373">
        <v>0</v>
      </c>
      <c r="H17" s="374">
        <v>0</v>
      </c>
      <c r="I17" s="374">
        <v>0</v>
      </c>
      <c r="J17" s="374">
        <v>0</v>
      </c>
      <c r="K17" s="374">
        <v>0</v>
      </c>
      <c r="L17" s="374">
        <v>0</v>
      </c>
      <c r="M17" s="374">
        <v>0</v>
      </c>
      <c r="N17" s="374">
        <v>0</v>
      </c>
      <c r="O17" s="374">
        <v>0</v>
      </c>
      <c r="P17" s="374">
        <v>0</v>
      </c>
      <c r="Q17" s="374">
        <v>0</v>
      </c>
      <c r="R17" s="374">
        <v>0</v>
      </c>
      <c r="S17" s="374">
        <v>0</v>
      </c>
      <c r="T17" s="374">
        <v>0</v>
      </c>
      <c r="U17" s="375">
        <v>0</v>
      </c>
    </row>
    <row r="18" spans="1:21" ht="27" customHeight="1">
      <c r="A18" s="406"/>
      <c r="B18" s="473" t="s">
        <v>298</v>
      </c>
      <c r="C18" s="15" t="s">
        <v>165</v>
      </c>
      <c r="D18" s="15"/>
      <c r="E18" s="372">
        <v>844</v>
      </c>
      <c r="F18" s="368">
        <v>184</v>
      </c>
      <c r="G18" s="373">
        <v>0</v>
      </c>
      <c r="H18" s="374">
        <v>0</v>
      </c>
      <c r="I18" s="374">
        <v>0</v>
      </c>
      <c r="J18" s="374">
        <v>0</v>
      </c>
      <c r="K18" s="374">
        <v>0</v>
      </c>
      <c r="L18" s="374">
        <v>0</v>
      </c>
      <c r="M18" s="374">
        <v>0</v>
      </c>
      <c r="N18" s="374">
        <v>0</v>
      </c>
      <c r="O18" s="374">
        <v>0</v>
      </c>
      <c r="P18" s="374">
        <v>0</v>
      </c>
      <c r="Q18" s="374">
        <v>0</v>
      </c>
      <c r="R18" s="374">
        <v>0</v>
      </c>
      <c r="S18" s="374">
        <v>0</v>
      </c>
      <c r="T18" s="374">
        <v>0</v>
      </c>
      <c r="U18" s="375">
        <v>0</v>
      </c>
    </row>
    <row r="19" spans="1:21" ht="27" customHeight="1">
      <c r="A19" s="406"/>
      <c r="B19" s="473"/>
      <c r="C19" s="15" t="s">
        <v>249</v>
      </c>
      <c r="D19" s="15"/>
      <c r="E19" s="372">
        <v>276</v>
      </c>
      <c r="F19" s="368">
        <v>3</v>
      </c>
      <c r="G19" s="373">
        <v>0</v>
      </c>
      <c r="H19" s="374">
        <v>0</v>
      </c>
      <c r="I19" s="374">
        <v>0</v>
      </c>
      <c r="J19" s="374">
        <v>0</v>
      </c>
      <c r="K19" s="374">
        <v>0</v>
      </c>
      <c r="L19" s="374">
        <v>0</v>
      </c>
      <c r="M19" s="374">
        <v>0</v>
      </c>
      <c r="N19" s="374">
        <v>0</v>
      </c>
      <c r="O19" s="374">
        <v>0</v>
      </c>
      <c r="P19" s="374">
        <v>0</v>
      </c>
      <c r="Q19" s="374">
        <v>0</v>
      </c>
      <c r="R19" s="374">
        <v>0</v>
      </c>
      <c r="S19" s="374">
        <v>0</v>
      </c>
      <c r="T19" s="374">
        <v>0</v>
      </c>
      <c r="U19" s="375">
        <v>0</v>
      </c>
    </row>
    <row r="20" spans="1:21" ht="27" customHeight="1">
      <c r="A20" s="406"/>
      <c r="B20" s="407" t="s">
        <v>180</v>
      </c>
      <c r="C20" s="15" t="s">
        <v>160</v>
      </c>
      <c r="D20" s="15"/>
      <c r="E20" s="400" t="s">
        <v>336</v>
      </c>
      <c r="F20" s="368">
        <v>1</v>
      </c>
      <c r="G20" s="373">
        <v>0</v>
      </c>
      <c r="H20" s="374">
        <v>0</v>
      </c>
      <c r="I20" s="374">
        <v>0</v>
      </c>
      <c r="J20" s="374">
        <v>0</v>
      </c>
      <c r="K20" s="374">
        <v>0</v>
      </c>
      <c r="L20" s="374">
        <v>0</v>
      </c>
      <c r="M20" s="374">
        <v>0</v>
      </c>
      <c r="N20" s="374">
        <v>0</v>
      </c>
      <c r="O20" s="374">
        <v>0</v>
      </c>
      <c r="P20" s="374">
        <v>0</v>
      </c>
      <c r="Q20" s="374">
        <v>0</v>
      </c>
      <c r="R20" s="374">
        <v>0</v>
      </c>
      <c r="S20" s="374">
        <v>0</v>
      </c>
      <c r="T20" s="374">
        <v>0</v>
      </c>
      <c r="U20" s="375">
        <v>0</v>
      </c>
    </row>
    <row r="21" spans="1:21" ht="27" customHeight="1">
      <c r="A21" s="406"/>
      <c r="B21" s="407"/>
      <c r="C21" s="15" t="s">
        <v>161</v>
      </c>
      <c r="D21" s="15"/>
      <c r="E21" s="400" t="s">
        <v>336</v>
      </c>
      <c r="F21" s="368">
        <v>0</v>
      </c>
      <c r="G21" s="373">
        <v>0</v>
      </c>
      <c r="H21" s="374">
        <v>0</v>
      </c>
      <c r="I21" s="374">
        <v>0</v>
      </c>
      <c r="J21" s="374">
        <v>0</v>
      </c>
      <c r="K21" s="374">
        <v>0</v>
      </c>
      <c r="L21" s="374">
        <v>0</v>
      </c>
      <c r="M21" s="374">
        <v>0</v>
      </c>
      <c r="N21" s="374">
        <v>0</v>
      </c>
      <c r="O21" s="374">
        <v>0</v>
      </c>
      <c r="P21" s="374">
        <v>0</v>
      </c>
      <c r="Q21" s="374">
        <v>0</v>
      </c>
      <c r="R21" s="374">
        <v>0</v>
      </c>
      <c r="S21" s="374">
        <v>0</v>
      </c>
      <c r="T21" s="374">
        <v>0</v>
      </c>
      <c r="U21" s="375">
        <v>0</v>
      </c>
    </row>
    <row r="22" spans="1:21" ht="27" customHeight="1">
      <c r="A22" s="406"/>
      <c r="B22" s="407"/>
      <c r="C22" s="15" t="s">
        <v>162</v>
      </c>
      <c r="D22" s="15"/>
      <c r="E22" s="400" t="s">
        <v>336</v>
      </c>
      <c r="F22" s="368">
        <v>0</v>
      </c>
      <c r="G22" s="373">
        <v>0</v>
      </c>
      <c r="H22" s="374">
        <v>0</v>
      </c>
      <c r="I22" s="374">
        <v>0</v>
      </c>
      <c r="J22" s="374">
        <v>0</v>
      </c>
      <c r="K22" s="374">
        <v>0</v>
      </c>
      <c r="L22" s="374">
        <v>0</v>
      </c>
      <c r="M22" s="374">
        <v>0</v>
      </c>
      <c r="N22" s="374">
        <v>0</v>
      </c>
      <c r="O22" s="374">
        <v>0</v>
      </c>
      <c r="P22" s="374">
        <v>0</v>
      </c>
      <c r="Q22" s="374">
        <v>0</v>
      </c>
      <c r="R22" s="374">
        <v>0</v>
      </c>
      <c r="S22" s="374">
        <v>0</v>
      </c>
      <c r="T22" s="374">
        <v>0</v>
      </c>
      <c r="U22" s="375">
        <v>0</v>
      </c>
    </row>
    <row r="23" spans="1:21" ht="27" customHeight="1">
      <c r="A23" s="406"/>
      <c r="B23" s="407"/>
      <c r="C23" s="50" t="s">
        <v>163</v>
      </c>
      <c r="D23" s="50"/>
      <c r="E23" s="367" t="s">
        <v>336</v>
      </c>
      <c r="F23" s="368">
        <v>0</v>
      </c>
      <c r="G23" s="373">
        <v>0</v>
      </c>
      <c r="H23" s="374">
        <v>0</v>
      </c>
      <c r="I23" s="374">
        <v>0</v>
      </c>
      <c r="J23" s="374">
        <v>0</v>
      </c>
      <c r="K23" s="374">
        <v>0</v>
      </c>
      <c r="L23" s="374">
        <v>0</v>
      </c>
      <c r="M23" s="374">
        <v>0</v>
      </c>
      <c r="N23" s="374">
        <v>0</v>
      </c>
      <c r="O23" s="374">
        <v>0</v>
      </c>
      <c r="P23" s="374">
        <v>0</v>
      </c>
      <c r="Q23" s="374">
        <v>0</v>
      </c>
      <c r="R23" s="374">
        <v>0</v>
      </c>
      <c r="S23" s="374">
        <v>0</v>
      </c>
      <c r="T23" s="374">
        <v>0</v>
      </c>
      <c r="U23" s="375">
        <v>0</v>
      </c>
    </row>
    <row r="24" spans="1:21" ht="27" customHeight="1">
      <c r="A24" s="472"/>
      <c r="B24" s="404" t="s">
        <v>166</v>
      </c>
      <c r="C24" s="404"/>
      <c r="D24" s="20"/>
      <c r="E24" s="376">
        <v>12</v>
      </c>
      <c r="F24" s="370">
        <v>0</v>
      </c>
      <c r="G24" s="377">
        <v>0</v>
      </c>
      <c r="H24" s="378">
        <v>0</v>
      </c>
      <c r="I24" s="378">
        <v>0</v>
      </c>
      <c r="J24" s="378">
        <v>0</v>
      </c>
      <c r="K24" s="378">
        <v>0</v>
      </c>
      <c r="L24" s="378">
        <v>0</v>
      </c>
      <c r="M24" s="378">
        <v>0</v>
      </c>
      <c r="N24" s="378">
        <v>0</v>
      </c>
      <c r="O24" s="378">
        <v>0</v>
      </c>
      <c r="P24" s="378">
        <v>0</v>
      </c>
      <c r="Q24" s="378">
        <v>0</v>
      </c>
      <c r="R24" s="378">
        <v>0</v>
      </c>
      <c r="S24" s="378">
        <v>0</v>
      </c>
      <c r="T24" s="378">
        <v>0</v>
      </c>
      <c r="U24" s="379">
        <v>0</v>
      </c>
    </row>
    <row r="25" spans="1:21" ht="16.5" customHeight="1">
      <c r="A25" s="141"/>
      <c r="B25" s="4"/>
      <c r="C25" s="4"/>
      <c r="D25" s="4"/>
      <c r="U25" s="53" t="s">
        <v>90</v>
      </c>
    </row>
    <row r="26" ht="13.5">
      <c r="A26" s="141"/>
    </row>
  </sheetData>
  <sheetProtection/>
  <mergeCells count="19">
    <mergeCell ref="A4:C5"/>
    <mergeCell ref="E4:E5"/>
    <mergeCell ref="F4:F5"/>
    <mergeCell ref="G4:G5"/>
    <mergeCell ref="H4:S4"/>
    <mergeCell ref="T4:U4"/>
    <mergeCell ref="A6:C6"/>
    <mergeCell ref="A7:A15"/>
    <mergeCell ref="B7:C7"/>
    <mergeCell ref="B8:C8"/>
    <mergeCell ref="B9:C9"/>
    <mergeCell ref="B10:B14"/>
    <mergeCell ref="B15:C15"/>
    <mergeCell ref="A16:A24"/>
    <mergeCell ref="B16:C16"/>
    <mergeCell ref="B17:C17"/>
    <mergeCell ref="B18:B19"/>
    <mergeCell ref="B20:B23"/>
    <mergeCell ref="B24:C24"/>
  </mergeCells>
  <printOptions horizontalCentered="1"/>
  <pageMargins left="0.4724409448818898" right="0.4724409448818898" top="0.7874015748031497" bottom="0.7874015748031497" header="0.3937007874015748" footer="0.1968503937007874"/>
  <pageSetup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49"/>
  <sheetViews>
    <sheetView tabSelected="1" view="pageBreakPreview" zoomScale="200" zoomScaleSheetLayoutView="200" zoomScalePageLayoutView="0" workbookViewId="0" topLeftCell="A10">
      <selection activeCell="J19" sqref="J19"/>
    </sheetView>
  </sheetViews>
  <sheetFormatPr defaultColWidth="9.00390625" defaultRowHeight="13.5"/>
  <cols>
    <col min="1" max="1" width="9.125" style="160" customWidth="1"/>
    <col min="2" max="2" width="15.625" style="160" customWidth="1"/>
    <col min="3" max="3" width="0.875" style="160" customWidth="1"/>
    <col min="4" max="4" width="6.25390625" style="160" customWidth="1"/>
    <col min="5" max="15" width="4.625" style="160" customWidth="1"/>
    <col min="16" max="16" width="5.625" style="160" customWidth="1"/>
    <col min="17" max="16384" width="9.00390625" style="160" customWidth="1"/>
  </cols>
  <sheetData>
    <row r="1" spans="1:8" ht="18.75" customHeight="1">
      <c r="A1" s="30" t="s">
        <v>318</v>
      </c>
      <c r="B1" s="30"/>
      <c r="C1" s="30"/>
      <c r="D1" s="30"/>
      <c r="E1" s="30"/>
      <c r="F1" s="30"/>
      <c r="G1" s="30"/>
      <c r="H1" s="174"/>
    </row>
    <row r="2" spans="1:8" ht="18.75" customHeight="1">
      <c r="A2" s="464" t="s">
        <v>299</v>
      </c>
      <c r="B2" s="464"/>
      <c r="C2" s="464"/>
      <c r="D2" s="464"/>
      <c r="E2" s="464"/>
      <c r="F2" s="464"/>
      <c r="G2" s="465"/>
      <c r="H2" s="465"/>
    </row>
    <row r="3" spans="1:16" ht="13.5" customHeight="1">
      <c r="A3" s="171"/>
      <c r="B3" s="171"/>
      <c r="C3" s="171"/>
      <c r="D3" s="171"/>
      <c r="E3" s="171"/>
      <c r="F3" s="171"/>
      <c r="G3" s="172"/>
      <c r="H3" s="172"/>
      <c r="P3" s="31" t="str">
        <f>'5(1) 薬事施設区別立入検査'!Q3</f>
        <v>令和４年度</v>
      </c>
    </row>
    <row r="4" spans="1:16" ht="21" customHeight="1">
      <c r="A4" s="408" t="s">
        <v>193</v>
      </c>
      <c r="B4" s="410"/>
      <c r="C4" s="45"/>
      <c r="D4" s="466" t="str">
        <f>'7(1) 麻薬取扱施設区別立入検査 (2)'!E4:E5</f>
        <v>令　　　　和　　　　４　　　　年　　　　度　　　末　　　施　　　設　　　数</v>
      </c>
      <c r="E4" s="426" t="s">
        <v>194</v>
      </c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44" t="s">
        <v>195</v>
      </c>
    </row>
    <row r="5" spans="1:16" ht="102.75" customHeight="1">
      <c r="A5" s="440"/>
      <c r="B5" s="421"/>
      <c r="C5" s="47"/>
      <c r="D5" s="467"/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45"/>
    </row>
    <row r="6" spans="1:16" ht="18" customHeight="1">
      <c r="A6" s="413" t="s">
        <v>136</v>
      </c>
      <c r="B6" s="414"/>
      <c r="C6" s="35"/>
      <c r="D6" s="342">
        <v>35</v>
      </c>
      <c r="E6" s="342">
        <v>79</v>
      </c>
      <c r="F6" s="342">
        <v>14</v>
      </c>
      <c r="G6" s="342">
        <v>12</v>
      </c>
      <c r="H6" s="342">
        <v>11</v>
      </c>
      <c r="I6" s="342">
        <v>10</v>
      </c>
      <c r="J6" s="342">
        <v>7</v>
      </c>
      <c r="K6" s="342">
        <v>7</v>
      </c>
      <c r="L6" s="342">
        <v>4</v>
      </c>
      <c r="M6" s="342">
        <v>4</v>
      </c>
      <c r="N6" s="342">
        <v>9</v>
      </c>
      <c r="O6" s="342">
        <v>1</v>
      </c>
      <c r="P6" s="118">
        <v>77</v>
      </c>
    </row>
    <row r="7" spans="1:17" ht="18" customHeight="1">
      <c r="A7" s="474" t="s">
        <v>191</v>
      </c>
      <c r="B7" s="8" t="s">
        <v>183</v>
      </c>
      <c r="C7" s="8"/>
      <c r="D7" s="367">
        <v>2</v>
      </c>
      <c r="E7" s="343">
        <v>0</v>
      </c>
      <c r="F7" s="345">
        <v>0</v>
      </c>
      <c r="G7" s="345">
        <v>0</v>
      </c>
      <c r="H7" s="345">
        <v>0</v>
      </c>
      <c r="I7" s="345">
        <v>0</v>
      </c>
      <c r="J7" s="345">
        <v>0</v>
      </c>
      <c r="K7" s="345">
        <v>0</v>
      </c>
      <c r="L7" s="345">
        <v>0</v>
      </c>
      <c r="M7" s="345">
        <v>0</v>
      </c>
      <c r="N7" s="345">
        <v>0</v>
      </c>
      <c r="O7" s="345">
        <v>0</v>
      </c>
      <c r="P7" s="129">
        <v>0</v>
      </c>
      <c r="Q7" s="159"/>
    </row>
    <row r="8" spans="1:17" ht="18" customHeight="1">
      <c r="A8" s="474"/>
      <c r="B8" s="8" t="s">
        <v>184</v>
      </c>
      <c r="C8" s="8"/>
      <c r="D8" s="367">
        <v>2</v>
      </c>
      <c r="E8" s="344">
        <v>0</v>
      </c>
      <c r="F8" s="345">
        <v>0</v>
      </c>
      <c r="G8" s="345">
        <v>0</v>
      </c>
      <c r="H8" s="345">
        <v>0</v>
      </c>
      <c r="I8" s="345">
        <v>0</v>
      </c>
      <c r="J8" s="345">
        <v>0</v>
      </c>
      <c r="K8" s="345">
        <v>0</v>
      </c>
      <c r="L8" s="345">
        <v>0</v>
      </c>
      <c r="M8" s="345">
        <v>0</v>
      </c>
      <c r="N8" s="345">
        <v>0</v>
      </c>
      <c r="O8" s="345">
        <v>0</v>
      </c>
      <c r="P8" s="130">
        <v>0</v>
      </c>
      <c r="Q8" s="159"/>
    </row>
    <row r="9" spans="1:17" ht="18" customHeight="1">
      <c r="A9" s="474"/>
      <c r="B9" s="8" t="s">
        <v>164</v>
      </c>
      <c r="C9" s="8"/>
      <c r="D9" s="344">
        <v>11</v>
      </c>
      <c r="E9" s="344">
        <v>0</v>
      </c>
      <c r="F9" s="345">
        <v>0</v>
      </c>
      <c r="G9" s="345">
        <v>0</v>
      </c>
      <c r="H9" s="345">
        <v>0</v>
      </c>
      <c r="I9" s="345">
        <v>0</v>
      </c>
      <c r="J9" s="345">
        <v>0</v>
      </c>
      <c r="K9" s="345">
        <v>0</v>
      </c>
      <c r="L9" s="345">
        <v>0</v>
      </c>
      <c r="M9" s="345">
        <v>0</v>
      </c>
      <c r="N9" s="345">
        <v>0</v>
      </c>
      <c r="O9" s="345">
        <v>0</v>
      </c>
      <c r="P9" s="130">
        <v>0</v>
      </c>
      <c r="Q9" s="159"/>
    </row>
    <row r="10" spans="1:17" ht="18" customHeight="1">
      <c r="A10" s="475" t="s">
        <v>192</v>
      </c>
      <c r="B10" s="8" t="s">
        <v>185</v>
      </c>
      <c r="C10" s="8"/>
      <c r="D10" s="344">
        <v>16</v>
      </c>
      <c r="E10" s="344">
        <v>1</v>
      </c>
      <c r="F10" s="345">
        <v>1</v>
      </c>
      <c r="G10" s="345">
        <v>0</v>
      </c>
      <c r="H10" s="345">
        <v>0</v>
      </c>
      <c r="I10" s="345">
        <v>0</v>
      </c>
      <c r="J10" s="345">
        <v>0</v>
      </c>
      <c r="K10" s="345">
        <v>0</v>
      </c>
      <c r="L10" s="345">
        <v>0</v>
      </c>
      <c r="M10" s="345">
        <v>0</v>
      </c>
      <c r="N10" s="345">
        <v>0</v>
      </c>
      <c r="O10" s="345">
        <v>0</v>
      </c>
      <c r="P10" s="130">
        <v>4</v>
      </c>
      <c r="Q10" s="159"/>
    </row>
    <row r="11" spans="1:17" ht="18" customHeight="1">
      <c r="A11" s="474"/>
      <c r="B11" s="8" t="s">
        <v>164</v>
      </c>
      <c r="C11" s="8"/>
      <c r="D11" s="344">
        <v>4</v>
      </c>
      <c r="E11" s="344">
        <v>0</v>
      </c>
      <c r="F11" s="345">
        <v>0</v>
      </c>
      <c r="G11" s="345">
        <v>0</v>
      </c>
      <c r="H11" s="345">
        <v>0</v>
      </c>
      <c r="I11" s="345">
        <v>0</v>
      </c>
      <c r="J11" s="345">
        <v>0</v>
      </c>
      <c r="K11" s="345">
        <v>0</v>
      </c>
      <c r="L11" s="345">
        <v>0</v>
      </c>
      <c r="M11" s="345">
        <v>0</v>
      </c>
      <c r="N11" s="345">
        <v>0</v>
      </c>
      <c r="O11" s="345">
        <v>0</v>
      </c>
      <c r="P11" s="130">
        <v>0</v>
      </c>
      <c r="Q11" s="159"/>
    </row>
    <row r="12" spans="1:17" ht="18" customHeight="1">
      <c r="A12" s="474"/>
      <c r="B12" s="8" t="s">
        <v>165</v>
      </c>
      <c r="C12" s="8"/>
      <c r="D12" s="367" t="s">
        <v>336</v>
      </c>
      <c r="E12" s="344">
        <v>46</v>
      </c>
      <c r="F12" s="345">
        <v>13</v>
      </c>
      <c r="G12" s="524">
        <v>12</v>
      </c>
      <c r="H12" s="345">
        <v>11</v>
      </c>
      <c r="I12" s="519">
        <v>10</v>
      </c>
      <c r="J12" s="345">
        <v>7</v>
      </c>
      <c r="K12" s="345">
        <v>7</v>
      </c>
      <c r="L12" s="345">
        <v>4</v>
      </c>
      <c r="M12" s="345">
        <v>4</v>
      </c>
      <c r="N12" s="345">
        <v>9</v>
      </c>
      <c r="O12" s="345">
        <v>1</v>
      </c>
      <c r="P12" s="130">
        <v>66</v>
      </c>
      <c r="Q12" s="159"/>
    </row>
    <row r="13" spans="1:17" ht="18" customHeight="1">
      <c r="A13" s="474"/>
      <c r="B13" s="8" t="s">
        <v>186</v>
      </c>
      <c r="C13" s="8"/>
      <c r="D13" s="367" t="s">
        <v>336</v>
      </c>
      <c r="E13" s="344">
        <v>0</v>
      </c>
      <c r="F13" s="345">
        <v>0</v>
      </c>
      <c r="G13" s="345">
        <v>0</v>
      </c>
      <c r="H13" s="345">
        <v>0</v>
      </c>
      <c r="I13" s="345">
        <v>0</v>
      </c>
      <c r="J13" s="345">
        <v>0</v>
      </c>
      <c r="K13" s="345">
        <v>0</v>
      </c>
      <c r="L13" s="345">
        <v>0</v>
      </c>
      <c r="M13" s="345">
        <v>0</v>
      </c>
      <c r="N13" s="345">
        <v>0</v>
      </c>
      <c r="O13" s="345">
        <v>0</v>
      </c>
      <c r="P13" s="130">
        <v>7</v>
      </c>
      <c r="Q13" s="159"/>
    </row>
    <row r="14" spans="1:16" ht="18" customHeight="1">
      <c r="A14" s="476"/>
      <c r="B14" s="22" t="s">
        <v>163</v>
      </c>
      <c r="C14" s="22"/>
      <c r="D14" s="380" t="s">
        <v>336</v>
      </c>
      <c r="E14" s="350">
        <v>0</v>
      </c>
      <c r="F14" s="351">
        <v>0</v>
      </c>
      <c r="G14" s="351">
        <v>0</v>
      </c>
      <c r="H14" s="351">
        <v>0</v>
      </c>
      <c r="I14" s="351">
        <v>0</v>
      </c>
      <c r="J14" s="351">
        <v>0</v>
      </c>
      <c r="K14" s="351">
        <v>0</v>
      </c>
      <c r="L14" s="351">
        <v>0</v>
      </c>
      <c r="M14" s="351">
        <v>0</v>
      </c>
      <c r="N14" s="351">
        <v>0</v>
      </c>
      <c r="O14" s="351">
        <v>0</v>
      </c>
      <c r="P14" s="131">
        <v>0</v>
      </c>
    </row>
    <row r="15" spans="1:16" ht="16.5" customHeight="1">
      <c r="A15" s="141"/>
      <c r="P15" s="114" t="s">
        <v>90</v>
      </c>
    </row>
    <row r="16" ht="13.5">
      <c r="P16" s="159"/>
    </row>
    <row r="17" ht="13.5">
      <c r="P17" s="159"/>
    </row>
    <row r="18" ht="13.5">
      <c r="P18" s="159"/>
    </row>
    <row r="19" ht="13.5">
      <c r="P19" s="159"/>
    </row>
    <row r="20" ht="13.5">
      <c r="P20" s="159"/>
    </row>
    <row r="21" ht="13.5">
      <c r="P21" s="159"/>
    </row>
    <row r="22" ht="13.5">
      <c r="P22" s="159"/>
    </row>
    <row r="23" ht="13.5">
      <c r="P23" s="159"/>
    </row>
    <row r="24" ht="13.5">
      <c r="P24" s="159"/>
    </row>
    <row r="25" ht="13.5">
      <c r="P25" s="159"/>
    </row>
    <row r="26" ht="13.5">
      <c r="P26" s="159"/>
    </row>
    <row r="27" ht="13.5">
      <c r="P27" s="159"/>
    </row>
    <row r="28" ht="13.5">
      <c r="P28" s="159"/>
    </row>
    <row r="29" ht="13.5">
      <c r="P29" s="159"/>
    </row>
    <row r="30" ht="13.5">
      <c r="P30" s="159"/>
    </row>
    <row r="31" ht="13.5">
      <c r="P31" s="159"/>
    </row>
    <row r="32" ht="13.5">
      <c r="P32" s="159"/>
    </row>
    <row r="33" ht="13.5">
      <c r="P33" s="159"/>
    </row>
    <row r="34" ht="13.5">
      <c r="P34" s="159"/>
    </row>
    <row r="35" ht="13.5">
      <c r="P35" s="159"/>
    </row>
    <row r="36" ht="13.5">
      <c r="P36" s="159"/>
    </row>
    <row r="37" ht="13.5">
      <c r="P37" s="159"/>
    </row>
    <row r="38" ht="13.5">
      <c r="P38" s="159"/>
    </row>
    <row r="39" ht="13.5">
      <c r="P39" s="159"/>
    </row>
    <row r="40" ht="13.5">
      <c r="P40" s="159"/>
    </row>
    <row r="41" ht="13.5">
      <c r="P41" s="159"/>
    </row>
    <row r="42" ht="13.5">
      <c r="P42" s="159"/>
    </row>
    <row r="43" ht="13.5">
      <c r="P43" s="159"/>
    </row>
    <row r="44" ht="13.5">
      <c r="P44" s="159"/>
    </row>
    <row r="45" ht="13.5">
      <c r="P45" s="159"/>
    </row>
    <row r="46" ht="13.5">
      <c r="P46" s="159"/>
    </row>
    <row r="47" ht="13.5">
      <c r="P47" s="159"/>
    </row>
    <row r="48" ht="13.5">
      <c r="P48" s="159"/>
    </row>
    <row r="49" ht="13.5">
      <c r="P49" s="159"/>
    </row>
  </sheetData>
  <sheetProtection/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rintOptions horizontalCentered="1"/>
  <pageMargins left="0.7086614173228347" right="0.7086614173228347" top="0.7874015748031497" bottom="0.7874015748031497" header="0.3937007874015748" footer="0.1968503937007874"/>
  <pageSetup fitToHeight="1" fitToWidth="1" horizontalDpi="600" verticalDpi="600" orientation="portrait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Q14"/>
  <sheetViews>
    <sheetView view="pageBreakPreview" zoomScale="91" zoomScaleSheetLayoutView="91" zoomScalePageLayoutView="0" workbookViewId="0" topLeftCell="A1">
      <selection activeCell="D5" sqref="D5"/>
    </sheetView>
  </sheetViews>
  <sheetFormatPr defaultColWidth="9.00390625" defaultRowHeight="13.5"/>
  <cols>
    <col min="1" max="1" width="9.00390625" style="160" customWidth="1"/>
    <col min="2" max="2" width="15.125" style="160" customWidth="1"/>
    <col min="3" max="3" width="0.875" style="160" customWidth="1"/>
    <col min="4" max="4" width="6.125" style="160" customWidth="1"/>
    <col min="5" max="17" width="4.375" style="160" customWidth="1"/>
    <col min="18" max="16384" width="9.00390625" style="160" customWidth="1"/>
  </cols>
  <sheetData>
    <row r="1" spans="1:10" ht="18.75" customHeight="1">
      <c r="A1" s="170" t="s">
        <v>273</v>
      </c>
      <c r="B1" s="171"/>
      <c r="C1" s="171"/>
      <c r="D1" s="171"/>
      <c r="E1" s="171"/>
      <c r="F1" s="171"/>
      <c r="G1" s="171"/>
      <c r="H1" s="171"/>
      <c r="I1" s="172"/>
      <c r="J1" s="172"/>
    </row>
    <row r="2" spans="1:17" ht="13.5" customHeight="1">
      <c r="A2" s="171"/>
      <c r="B2" s="171"/>
      <c r="C2" s="171"/>
      <c r="D2" s="171"/>
      <c r="E2" s="171"/>
      <c r="F2" s="171"/>
      <c r="G2" s="171"/>
      <c r="H2" s="171"/>
      <c r="I2" s="172"/>
      <c r="J2" s="172"/>
      <c r="Q2" s="31" t="str">
        <f>'8(1) 覚せい剤取扱施設区別検査'!P3</f>
        <v>令和４年度</v>
      </c>
    </row>
    <row r="3" spans="1:17" ht="21" customHeight="1">
      <c r="A3" s="408" t="s">
        <v>193</v>
      </c>
      <c r="B3" s="410"/>
      <c r="C3" s="45"/>
      <c r="D3" s="466" t="s">
        <v>333</v>
      </c>
      <c r="E3" s="477" t="s">
        <v>167</v>
      </c>
      <c r="F3" s="477" t="s">
        <v>168</v>
      </c>
      <c r="G3" s="461" t="s">
        <v>122</v>
      </c>
      <c r="H3" s="461"/>
      <c r="I3" s="461"/>
      <c r="J3" s="461"/>
      <c r="K3" s="461"/>
      <c r="L3" s="461"/>
      <c r="M3" s="461"/>
      <c r="N3" s="461"/>
      <c r="O3" s="461"/>
      <c r="P3" s="461" t="s">
        <v>123</v>
      </c>
      <c r="Q3" s="462"/>
    </row>
    <row r="4" spans="1:17" ht="114.75" customHeight="1">
      <c r="A4" s="440"/>
      <c r="B4" s="421"/>
      <c r="C4" s="47"/>
      <c r="D4" s="467"/>
      <c r="E4" s="478"/>
      <c r="F4" s="478"/>
      <c r="G4" s="28" t="s">
        <v>187</v>
      </c>
      <c r="H4" s="28" t="s">
        <v>170</v>
      </c>
      <c r="I4" s="28" t="s">
        <v>188</v>
      </c>
      <c r="J4" s="28" t="s">
        <v>174</v>
      </c>
      <c r="K4" s="28" t="s">
        <v>152</v>
      </c>
      <c r="L4" s="28" t="s">
        <v>175</v>
      </c>
      <c r="M4" s="28" t="s">
        <v>189</v>
      </c>
      <c r="N4" s="28" t="s">
        <v>190</v>
      </c>
      <c r="O4" s="28" t="s">
        <v>20</v>
      </c>
      <c r="P4" s="57" t="s">
        <v>132</v>
      </c>
      <c r="Q4" s="58" t="s">
        <v>133</v>
      </c>
    </row>
    <row r="5" spans="1:17" ht="18" customHeight="1">
      <c r="A5" s="413" t="s">
        <v>136</v>
      </c>
      <c r="B5" s="414"/>
      <c r="C5" s="35"/>
      <c r="D5" s="353">
        <v>35</v>
      </c>
      <c r="E5" s="353">
        <v>79</v>
      </c>
      <c r="F5" s="353">
        <v>0</v>
      </c>
      <c r="G5" s="353">
        <v>0</v>
      </c>
      <c r="H5" s="353">
        <v>0</v>
      </c>
      <c r="I5" s="353">
        <v>0</v>
      </c>
      <c r="J5" s="353">
        <v>0</v>
      </c>
      <c r="K5" s="353">
        <v>0</v>
      </c>
      <c r="L5" s="353">
        <v>0</v>
      </c>
      <c r="M5" s="353">
        <v>0</v>
      </c>
      <c r="N5" s="353">
        <v>0</v>
      </c>
      <c r="O5" s="353">
        <v>0</v>
      </c>
      <c r="P5" s="353">
        <v>0</v>
      </c>
      <c r="Q5" s="353">
        <v>0</v>
      </c>
    </row>
    <row r="6" spans="1:17" ht="18" customHeight="1">
      <c r="A6" s="474" t="s">
        <v>191</v>
      </c>
      <c r="B6" s="8" t="s">
        <v>183</v>
      </c>
      <c r="C6" s="59"/>
      <c r="D6" s="353">
        <v>2</v>
      </c>
      <c r="E6" s="353">
        <v>0</v>
      </c>
      <c r="F6" s="353">
        <v>0</v>
      </c>
      <c r="G6" s="353">
        <v>0</v>
      </c>
      <c r="H6" s="353">
        <v>0</v>
      </c>
      <c r="I6" s="353">
        <v>0</v>
      </c>
      <c r="J6" s="353">
        <v>0</v>
      </c>
      <c r="K6" s="353">
        <v>0</v>
      </c>
      <c r="L6" s="353">
        <v>0</v>
      </c>
      <c r="M6" s="353">
        <v>0</v>
      </c>
      <c r="N6" s="353">
        <v>0</v>
      </c>
      <c r="O6" s="353">
        <v>0</v>
      </c>
      <c r="P6" s="353">
        <v>0</v>
      </c>
      <c r="Q6" s="353">
        <v>0</v>
      </c>
    </row>
    <row r="7" spans="1:17" ht="18" customHeight="1">
      <c r="A7" s="474"/>
      <c r="B7" s="8" t="s">
        <v>184</v>
      </c>
      <c r="C7" s="59"/>
      <c r="D7" s="353">
        <v>2</v>
      </c>
      <c r="E7" s="353">
        <v>0</v>
      </c>
      <c r="F7" s="353">
        <v>0</v>
      </c>
      <c r="G7" s="353">
        <v>0</v>
      </c>
      <c r="H7" s="353">
        <v>0</v>
      </c>
      <c r="I7" s="353">
        <v>0</v>
      </c>
      <c r="J7" s="353">
        <v>0</v>
      </c>
      <c r="K7" s="353">
        <v>0</v>
      </c>
      <c r="L7" s="353">
        <v>0</v>
      </c>
      <c r="M7" s="353">
        <v>0</v>
      </c>
      <c r="N7" s="353">
        <v>0</v>
      </c>
      <c r="O7" s="353">
        <v>0</v>
      </c>
      <c r="P7" s="353">
        <v>0</v>
      </c>
      <c r="Q7" s="353">
        <v>0</v>
      </c>
    </row>
    <row r="8" spans="1:17" ht="18" customHeight="1">
      <c r="A8" s="474"/>
      <c r="B8" s="8" t="s">
        <v>164</v>
      </c>
      <c r="C8" s="59"/>
      <c r="D8" s="353">
        <v>11</v>
      </c>
      <c r="E8" s="353">
        <v>0</v>
      </c>
      <c r="F8" s="353">
        <v>0</v>
      </c>
      <c r="G8" s="353">
        <v>0</v>
      </c>
      <c r="H8" s="353">
        <v>0</v>
      </c>
      <c r="I8" s="353">
        <v>0</v>
      </c>
      <c r="J8" s="353">
        <v>0</v>
      </c>
      <c r="K8" s="353">
        <v>0</v>
      </c>
      <c r="L8" s="353">
        <v>0</v>
      </c>
      <c r="M8" s="353">
        <v>0</v>
      </c>
      <c r="N8" s="353">
        <v>0</v>
      </c>
      <c r="O8" s="353">
        <v>0</v>
      </c>
      <c r="P8" s="353">
        <v>0</v>
      </c>
      <c r="Q8" s="353">
        <v>0</v>
      </c>
    </row>
    <row r="9" spans="1:17" ht="18" customHeight="1">
      <c r="A9" s="475" t="s">
        <v>192</v>
      </c>
      <c r="B9" s="8" t="s">
        <v>185</v>
      </c>
      <c r="C9" s="59"/>
      <c r="D9" s="353">
        <v>16</v>
      </c>
      <c r="E9" s="353">
        <v>1</v>
      </c>
      <c r="F9" s="353">
        <v>0</v>
      </c>
      <c r="G9" s="353">
        <v>0</v>
      </c>
      <c r="H9" s="353">
        <v>0</v>
      </c>
      <c r="I9" s="353">
        <v>0</v>
      </c>
      <c r="J9" s="353">
        <v>0</v>
      </c>
      <c r="K9" s="353">
        <v>0</v>
      </c>
      <c r="L9" s="353">
        <v>0</v>
      </c>
      <c r="M9" s="353">
        <v>0</v>
      </c>
      <c r="N9" s="353">
        <v>0</v>
      </c>
      <c r="O9" s="353">
        <v>0</v>
      </c>
      <c r="P9" s="353">
        <v>0</v>
      </c>
      <c r="Q9" s="353">
        <v>0</v>
      </c>
    </row>
    <row r="10" spans="1:17" ht="18" customHeight="1">
      <c r="A10" s="474"/>
      <c r="B10" s="8" t="s">
        <v>164</v>
      </c>
      <c r="C10" s="59"/>
      <c r="D10" s="353">
        <v>4</v>
      </c>
      <c r="E10" s="353">
        <v>0</v>
      </c>
      <c r="F10" s="353">
        <v>0</v>
      </c>
      <c r="G10" s="353">
        <v>0</v>
      </c>
      <c r="H10" s="353">
        <v>0</v>
      </c>
      <c r="I10" s="353">
        <v>0</v>
      </c>
      <c r="J10" s="353">
        <v>0</v>
      </c>
      <c r="K10" s="353">
        <v>0</v>
      </c>
      <c r="L10" s="353">
        <v>0</v>
      </c>
      <c r="M10" s="353">
        <v>0</v>
      </c>
      <c r="N10" s="353">
        <v>0</v>
      </c>
      <c r="O10" s="353">
        <v>0</v>
      </c>
      <c r="P10" s="353">
        <v>0</v>
      </c>
      <c r="Q10" s="353">
        <v>0</v>
      </c>
    </row>
    <row r="11" spans="1:17" ht="18" customHeight="1">
      <c r="A11" s="474"/>
      <c r="B11" s="8" t="s">
        <v>165</v>
      </c>
      <c r="C11" s="59"/>
      <c r="D11" s="401" t="s">
        <v>336</v>
      </c>
      <c r="E11" s="353">
        <v>46</v>
      </c>
      <c r="F11" s="353">
        <v>0</v>
      </c>
      <c r="G11" s="353">
        <v>0</v>
      </c>
      <c r="H11" s="353">
        <v>0</v>
      </c>
      <c r="I11" s="353">
        <v>0</v>
      </c>
      <c r="J11" s="353">
        <v>0</v>
      </c>
      <c r="K11" s="353">
        <v>0</v>
      </c>
      <c r="L11" s="353">
        <v>0</v>
      </c>
      <c r="M11" s="353">
        <v>0</v>
      </c>
      <c r="N11" s="353">
        <v>0</v>
      </c>
      <c r="O11" s="353">
        <v>0</v>
      </c>
      <c r="P11" s="353">
        <v>0</v>
      </c>
      <c r="Q11" s="353">
        <v>0</v>
      </c>
    </row>
    <row r="12" spans="1:17" ht="18" customHeight="1">
      <c r="A12" s="474"/>
      <c r="B12" s="8" t="s">
        <v>186</v>
      </c>
      <c r="C12" s="59"/>
      <c r="D12" s="367" t="s">
        <v>336</v>
      </c>
      <c r="E12" s="353">
        <v>0</v>
      </c>
      <c r="F12" s="353">
        <v>0</v>
      </c>
      <c r="G12" s="353">
        <v>0</v>
      </c>
      <c r="H12" s="353">
        <v>0</v>
      </c>
      <c r="I12" s="353">
        <v>0</v>
      </c>
      <c r="J12" s="353">
        <v>0</v>
      </c>
      <c r="K12" s="353">
        <v>0</v>
      </c>
      <c r="L12" s="353">
        <v>0</v>
      </c>
      <c r="M12" s="353">
        <v>0</v>
      </c>
      <c r="N12" s="353">
        <v>0</v>
      </c>
      <c r="O12" s="353">
        <v>0</v>
      </c>
      <c r="P12" s="353">
        <v>0</v>
      </c>
      <c r="Q12" s="353">
        <v>0</v>
      </c>
    </row>
    <row r="13" spans="1:17" ht="18" customHeight="1">
      <c r="A13" s="476"/>
      <c r="B13" s="22" t="s">
        <v>163</v>
      </c>
      <c r="C13" s="22"/>
      <c r="D13" s="402" t="s">
        <v>336</v>
      </c>
      <c r="E13" s="363">
        <v>0</v>
      </c>
      <c r="F13" s="363">
        <v>0</v>
      </c>
      <c r="G13" s="363">
        <v>0</v>
      </c>
      <c r="H13" s="363">
        <v>0</v>
      </c>
      <c r="I13" s="363">
        <v>0</v>
      </c>
      <c r="J13" s="363">
        <v>0</v>
      </c>
      <c r="K13" s="363">
        <v>0</v>
      </c>
      <c r="L13" s="363">
        <v>0</v>
      </c>
      <c r="M13" s="363">
        <v>0</v>
      </c>
      <c r="N13" s="363">
        <v>0</v>
      </c>
      <c r="O13" s="363">
        <v>0</v>
      </c>
      <c r="P13" s="363">
        <v>0</v>
      </c>
      <c r="Q13" s="363">
        <v>0</v>
      </c>
    </row>
    <row r="14" spans="1:17" ht="16.5" customHeight="1">
      <c r="A14" s="141"/>
      <c r="P14" s="159"/>
      <c r="Q14" s="114" t="s">
        <v>90</v>
      </c>
    </row>
  </sheetData>
  <sheetProtection/>
  <mergeCells count="9">
    <mergeCell ref="F3:F4"/>
    <mergeCell ref="G3:O3"/>
    <mergeCell ref="P3:Q3"/>
    <mergeCell ref="A5:B5"/>
    <mergeCell ref="A6:A8"/>
    <mergeCell ref="A9:A13"/>
    <mergeCell ref="A3:B4"/>
    <mergeCell ref="D3:D4"/>
    <mergeCell ref="E3:E4"/>
  </mergeCells>
  <printOptions horizontalCentered="1"/>
  <pageMargins left="0.6299212598425197" right="0.6299212598425197" top="5.905511811023622" bottom="0.5905511811023623" header="0.3937007874015748" footer="0.1968503937007874"/>
  <pageSetup horizontalDpi="600" verticalDpi="600" orientation="portrait" paperSize="9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B23"/>
  <sheetViews>
    <sheetView view="pageBreakPreview" zoomScale="93" zoomScaleSheetLayoutView="93" zoomScalePageLayoutView="0" workbookViewId="0" topLeftCell="A1">
      <selection activeCell="B5" sqref="B5"/>
    </sheetView>
  </sheetViews>
  <sheetFormatPr defaultColWidth="9.00390625" defaultRowHeight="13.5"/>
  <cols>
    <col min="1" max="1" width="35.50390625" style="23" customWidth="1"/>
    <col min="2" max="2" width="14.50390625" style="23" customWidth="1"/>
    <col min="3" max="4" width="9.00390625" style="25" customWidth="1"/>
    <col min="5" max="16384" width="9.00390625" style="23" customWidth="1"/>
  </cols>
  <sheetData>
    <row r="1" spans="1:2" ht="18.75" customHeight="1">
      <c r="A1" s="2" t="s">
        <v>319</v>
      </c>
      <c r="B1" s="2"/>
    </row>
    <row r="2" spans="1:2" ht="18.75" customHeight="1">
      <c r="A2" s="24" t="s">
        <v>73</v>
      </c>
      <c r="B2" s="24"/>
    </row>
    <row r="3" spans="1:2" ht="13.5" customHeight="1">
      <c r="A3" s="24"/>
      <c r="B3" s="31" t="str">
        <f>'5(1) 薬事施設区別立入検査'!Q3</f>
        <v>令和４年度</v>
      </c>
    </row>
    <row r="4" spans="1:2" ht="24" customHeight="1">
      <c r="A4" s="26" t="s">
        <v>74</v>
      </c>
      <c r="B4" s="27" t="s">
        <v>75</v>
      </c>
    </row>
    <row r="5" spans="1:2" ht="18" customHeight="1">
      <c r="A5" s="38" t="s">
        <v>76</v>
      </c>
      <c r="B5" s="231">
        <v>1725</v>
      </c>
    </row>
    <row r="6" spans="1:2" ht="18" customHeight="1">
      <c r="A6" s="60" t="s">
        <v>205</v>
      </c>
      <c r="B6" s="232">
        <v>434</v>
      </c>
    </row>
    <row r="7" spans="1:2" ht="18" customHeight="1">
      <c r="A7" s="60" t="s">
        <v>206</v>
      </c>
      <c r="B7" s="232">
        <v>148</v>
      </c>
    </row>
    <row r="8" spans="1:2" ht="18" customHeight="1">
      <c r="A8" s="60" t="s">
        <v>207</v>
      </c>
      <c r="B8" s="232">
        <v>59</v>
      </c>
    </row>
    <row r="9" spans="1:2" ht="18" customHeight="1">
      <c r="A9" s="60" t="s">
        <v>208</v>
      </c>
      <c r="B9" s="232">
        <v>224</v>
      </c>
    </row>
    <row r="10" spans="1:2" ht="18" customHeight="1">
      <c r="A10" s="60" t="s">
        <v>209</v>
      </c>
      <c r="B10" s="232">
        <v>83</v>
      </c>
    </row>
    <row r="11" spans="1:2" ht="18" customHeight="1">
      <c r="A11" s="60" t="s">
        <v>210</v>
      </c>
      <c r="B11" s="232">
        <v>124</v>
      </c>
    </row>
    <row r="12" spans="1:2" ht="18" customHeight="1">
      <c r="A12" s="60" t="s">
        <v>211</v>
      </c>
      <c r="B12" s="232">
        <v>22</v>
      </c>
    </row>
    <row r="13" spans="1:2" ht="18" customHeight="1">
      <c r="A13" s="60" t="s">
        <v>212</v>
      </c>
      <c r="B13" s="232">
        <v>26</v>
      </c>
    </row>
    <row r="14" spans="1:2" ht="18" customHeight="1">
      <c r="A14" s="60" t="s">
        <v>213</v>
      </c>
      <c r="B14" s="232">
        <v>23</v>
      </c>
    </row>
    <row r="15" spans="1:2" ht="18" customHeight="1">
      <c r="A15" s="83" t="s">
        <v>214</v>
      </c>
      <c r="B15" s="232">
        <v>15</v>
      </c>
    </row>
    <row r="16" spans="1:2" ht="18" customHeight="1">
      <c r="A16" s="60" t="s">
        <v>215</v>
      </c>
      <c r="B16" s="232">
        <v>146</v>
      </c>
    </row>
    <row r="17" spans="1:2" ht="18" customHeight="1">
      <c r="A17" s="60" t="s">
        <v>216</v>
      </c>
      <c r="B17" s="232">
        <v>80</v>
      </c>
    </row>
    <row r="18" spans="1:2" ht="18" customHeight="1">
      <c r="A18" s="60" t="s">
        <v>217</v>
      </c>
      <c r="B18" s="232">
        <v>22</v>
      </c>
    </row>
    <row r="19" spans="1:2" ht="18" customHeight="1">
      <c r="A19" s="60" t="s">
        <v>218</v>
      </c>
      <c r="B19" s="232">
        <v>4</v>
      </c>
    </row>
    <row r="20" spans="1:2" ht="18" customHeight="1">
      <c r="A20" s="60" t="s">
        <v>219</v>
      </c>
      <c r="B20" s="232">
        <v>12</v>
      </c>
    </row>
    <row r="21" spans="1:2" ht="18" customHeight="1">
      <c r="A21" s="83" t="s">
        <v>220</v>
      </c>
      <c r="B21" s="232">
        <v>4</v>
      </c>
    </row>
    <row r="22" spans="1:2" ht="18" customHeight="1">
      <c r="A22" s="62" t="s">
        <v>229</v>
      </c>
      <c r="B22" s="233">
        <v>299</v>
      </c>
    </row>
    <row r="23" ht="16.5" customHeight="1">
      <c r="B23" s="53" t="s">
        <v>90</v>
      </c>
    </row>
  </sheetData>
  <sheetProtection/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</sheetPr>
  <dimension ref="A1:B13"/>
  <sheetViews>
    <sheetView view="pageBreakPreview" zoomScale="98" zoomScaleSheetLayoutView="98" zoomScalePageLayoutView="0" workbookViewId="0" topLeftCell="A1">
      <selection activeCell="B19" sqref="B19"/>
    </sheetView>
  </sheetViews>
  <sheetFormatPr defaultColWidth="9.00390625" defaultRowHeight="13.5"/>
  <cols>
    <col min="1" max="1" width="35.50390625" style="147" customWidth="1"/>
    <col min="2" max="2" width="14.50390625" style="147" customWidth="1"/>
    <col min="3" max="5" width="9.00390625" style="157" customWidth="1"/>
    <col min="6" max="16384" width="9.00390625" style="147" customWidth="1"/>
  </cols>
  <sheetData>
    <row r="1" spans="1:2" ht="18.75" customHeight="1">
      <c r="A1" s="155" t="s">
        <v>196</v>
      </c>
      <c r="B1" s="155"/>
    </row>
    <row r="2" spans="1:2" ht="13.5" customHeight="1">
      <c r="A2" s="156"/>
      <c r="B2" s="31" t="str">
        <f>'5(1) 薬事施設区別立入検査'!Q3</f>
        <v>令和４年度</v>
      </c>
    </row>
    <row r="3" spans="1:2" ht="24" customHeight="1">
      <c r="A3" s="26" t="s">
        <v>74</v>
      </c>
      <c r="B3" s="27" t="s">
        <v>75</v>
      </c>
    </row>
    <row r="4" spans="1:2" ht="18" customHeight="1">
      <c r="A4" s="381" t="s">
        <v>76</v>
      </c>
      <c r="B4" s="382">
        <v>31</v>
      </c>
    </row>
    <row r="5" spans="1:2" ht="18" customHeight="1">
      <c r="A5" s="383" t="s">
        <v>198</v>
      </c>
      <c r="B5" s="384">
        <v>5</v>
      </c>
    </row>
    <row r="6" spans="1:2" ht="18" customHeight="1">
      <c r="A6" s="383" t="s">
        <v>290</v>
      </c>
      <c r="B6" s="384">
        <v>6</v>
      </c>
    </row>
    <row r="7" spans="1:2" ht="18" customHeight="1">
      <c r="A7" s="383" t="s">
        <v>200</v>
      </c>
      <c r="B7" s="384">
        <v>3</v>
      </c>
    </row>
    <row r="8" spans="1:2" ht="18" customHeight="1">
      <c r="A8" s="383" t="s">
        <v>77</v>
      </c>
      <c r="B8" s="385">
        <v>0</v>
      </c>
    </row>
    <row r="9" spans="1:2" ht="18" customHeight="1">
      <c r="A9" s="383" t="s">
        <v>201</v>
      </c>
      <c r="B9" s="384">
        <v>0</v>
      </c>
    </row>
    <row r="10" spans="1:2" ht="18" customHeight="1">
      <c r="A10" s="383" t="s">
        <v>202</v>
      </c>
      <c r="B10" s="384">
        <v>3</v>
      </c>
    </row>
    <row r="11" spans="1:2" ht="18" customHeight="1">
      <c r="A11" s="386" t="s">
        <v>78</v>
      </c>
      <c r="B11" s="283">
        <v>14</v>
      </c>
    </row>
    <row r="12" ht="18" customHeight="1">
      <c r="B12" s="53" t="s">
        <v>90</v>
      </c>
    </row>
    <row r="13" spans="1:2" ht="24" customHeight="1">
      <c r="A13" s="63"/>
      <c r="B13" s="207"/>
    </row>
  </sheetData>
  <sheetProtection/>
  <printOptions/>
  <pageMargins left="0.7874015748031497" right="0.7874015748031497" top="6.850393700787402" bottom="0.7874015748031497" header="0.3937007874015748" footer="0.196850393700787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B14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35.50390625" style="23" customWidth="1"/>
    <col min="2" max="2" width="14.50390625" style="23" customWidth="1"/>
    <col min="3" max="5" width="9.00390625" style="25" customWidth="1"/>
    <col min="6" max="16384" width="9.00390625" style="23" customWidth="1"/>
  </cols>
  <sheetData>
    <row r="1" spans="1:2" ht="18.75" customHeight="1">
      <c r="A1" s="44" t="s">
        <v>196</v>
      </c>
      <c r="B1" s="44"/>
    </row>
    <row r="2" spans="1:2" ht="13.5" customHeight="1">
      <c r="A2" s="24"/>
      <c r="B2" s="31" t="s">
        <v>289</v>
      </c>
    </row>
    <row r="3" spans="1:2" ht="24" customHeight="1">
      <c r="A3" s="26" t="s">
        <v>74</v>
      </c>
      <c r="B3" s="27" t="s">
        <v>75</v>
      </c>
    </row>
    <row r="4" spans="1:2" ht="18" customHeight="1">
      <c r="A4" s="38" t="s">
        <v>76</v>
      </c>
      <c r="B4" s="203">
        <f>SUM(B5:B12)</f>
        <v>0</v>
      </c>
    </row>
    <row r="5" spans="1:2" ht="18" customHeight="1">
      <c r="A5" s="60" t="s">
        <v>198</v>
      </c>
      <c r="B5" s="204"/>
    </row>
    <row r="6" spans="1:2" ht="18" customHeight="1">
      <c r="A6" s="60" t="s">
        <v>197</v>
      </c>
      <c r="B6" s="204"/>
    </row>
    <row r="7" spans="1:2" ht="18" customHeight="1">
      <c r="A7" s="60" t="s">
        <v>199</v>
      </c>
      <c r="B7" s="204"/>
    </row>
    <row r="8" spans="1:2" ht="18" customHeight="1">
      <c r="A8" s="60" t="s">
        <v>200</v>
      </c>
      <c r="B8" s="204"/>
    </row>
    <row r="9" spans="1:2" ht="18" customHeight="1">
      <c r="A9" s="60" t="s">
        <v>77</v>
      </c>
      <c r="B9" s="205"/>
    </row>
    <row r="10" spans="1:2" ht="18" customHeight="1">
      <c r="A10" s="60" t="s">
        <v>201</v>
      </c>
      <c r="B10" s="204"/>
    </row>
    <row r="11" spans="1:2" ht="18" customHeight="1">
      <c r="A11" s="60" t="s">
        <v>202</v>
      </c>
      <c r="B11" s="204"/>
    </row>
    <row r="12" spans="1:2" ht="18" customHeight="1">
      <c r="A12" s="62" t="s">
        <v>78</v>
      </c>
      <c r="B12" s="206"/>
    </row>
    <row r="13" ht="18" customHeight="1">
      <c r="B13" s="53" t="s">
        <v>90</v>
      </c>
    </row>
    <row r="14" spans="1:2" ht="24" customHeight="1">
      <c r="A14" s="63"/>
      <c r="B14" s="61"/>
    </row>
  </sheetData>
  <sheetProtection/>
  <printOptions/>
  <pageMargins left="0.7874015748031497" right="0.7874015748031497" top="7.440944881889764" bottom="0.7874015748031497" header="0.4724409448818898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2" width="14.50390625" style="23" customWidth="1"/>
    <col min="3" max="3" width="14.375" style="23" customWidth="1"/>
    <col min="4" max="6" width="14.50390625" style="23" customWidth="1"/>
    <col min="7" max="7" width="11.125" style="23" bestFit="1" customWidth="1"/>
    <col min="8" max="16384" width="9.00390625" style="23" customWidth="1"/>
  </cols>
  <sheetData>
    <row r="1" spans="1:3" ht="14.25" customHeight="1">
      <c r="A1" s="2" t="s">
        <v>230</v>
      </c>
      <c r="B1" s="2"/>
      <c r="C1" s="84"/>
    </row>
    <row r="2" spans="1:5" ht="18.75" customHeight="1">
      <c r="A2" s="24" t="s">
        <v>91</v>
      </c>
      <c r="B2" s="24"/>
      <c r="C2" s="24"/>
      <c r="E2" s="85"/>
    </row>
    <row r="3" spans="1:5" ht="13.5" customHeight="1">
      <c r="A3" s="24"/>
      <c r="B3" s="24"/>
      <c r="C3" s="24"/>
      <c r="D3" s="85"/>
      <c r="E3" s="86" t="s">
        <v>280</v>
      </c>
    </row>
    <row r="4" spans="1:5" s="147" customFormat="1" ht="24" customHeight="1">
      <c r="A4" s="87" t="s">
        <v>92</v>
      </c>
      <c r="B4" s="88" t="s">
        <v>93</v>
      </c>
      <c r="C4" s="88" t="s">
        <v>253</v>
      </c>
      <c r="D4" s="88" t="s">
        <v>254</v>
      </c>
      <c r="E4" s="89" t="s">
        <v>94</v>
      </c>
    </row>
    <row r="5" spans="1:6" s="147" customFormat="1" ht="24" customHeight="1">
      <c r="A5" s="90" t="s">
        <v>95</v>
      </c>
      <c r="B5" s="121">
        <f>SUM(C5:E5)</f>
        <v>0</v>
      </c>
      <c r="C5" s="148"/>
      <c r="D5" s="148"/>
      <c r="E5" s="149"/>
      <c r="F5" s="150"/>
    </row>
    <row r="6" spans="1:6" s="147" customFormat="1" ht="24" customHeight="1">
      <c r="A6" s="91" t="s">
        <v>96</v>
      </c>
      <c r="B6" s="122">
        <f>SUM(C6:E6)</f>
        <v>0</v>
      </c>
      <c r="C6" s="151"/>
      <c r="D6" s="151"/>
      <c r="E6" s="152"/>
      <c r="F6" s="150"/>
    </row>
    <row r="7" spans="4:5" s="153" customFormat="1" ht="16.5" customHeight="1">
      <c r="D7" s="154"/>
      <c r="E7" s="92" t="s">
        <v>97</v>
      </c>
    </row>
    <row r="8" s="147" customFormat="1" ht="29.25" customHeight="1"/>
    <row r="9" spans="1:6" s="147" customFormat="1" ht="18.75" customHeight="1">
      <c r="A9" s="155" t="s">
        <v>98</v>
      </c>
      <c r="B9" s="155"/>
      <c r="E9" s="93"/>
      <c r="F9" s="93"/>
    </row>
    <row r="10" spans="1:6" s="157" customFormat="1" ht="13.5" customHeight="1">
      <c r="A10" s="156"/>
      <c r="B10" s="156"/>
      <c r="D10" s="158"/>
      <c r="E10" s="93"/>
      <c r="F10" s="86" t="s">
        <v>281</v>
      </c>
    </row>
    <row r="11" spans="1:6" s="147" customFormat="1" ht="24" customHeight="1">
      <c r="A11" s="87" t="s">
        <v>92</v>
      </c>
      <c r="B11" s="88" t="s">
        <v>93</v>
      </c>
      <c r="C11" s="88" t="s">
        <v>99</v>
      </c>
      <c r="D11" s="88" t="s">
        <v>100</v>
      </c>
      <c r="E11" s="88" t="s">
        <v>101</v>
      </c>
      <c r="F11" s="89" t="s">
        <v>102</v>
      </c>
    </row>
    <row r="12" spans="1:7" s="147" customFormat="1" ht="24" customHeight="1">
      <c r="A12" s="90" t="s">
        <v>95</v>
      </c>
      <c r="B12" s="121">
        <f>SUM(C12:F12)</f>
        <v>0</v>
      </c>
      <c r="C12" s="148"/>
      <c r="D12" s="148"/>
      <c r="E12" s="148"/>
      <c r="F12" s="149"/>
      <c r="G12" s="150"/>
    </row>
    <row r="13" spans="1:7" s="147" customFormat="1" ht="24" customHeight="1">
      <c r="A13" s="91" t="s">
        <v>96</v>
      </c>
      <c r="B13" s="122">
        <f>SUM(C13:F13)</f>
        <v>0</v>
      </c>
      <c r="C13" s="151"/>
      <c r="D13" s="151"/>
      <c r="E13" s="151"/>
      <c r="F13" s="152"/>
      <c r="G13" s="150"/>
    </row>
    <row r="14" spans="5:6" s="147" customFormat="1" ht="17.25" customHeight="1">
      <c r="E14" s="94"/>
      <c r="F14" s="92" t="s">
        <v>97</v>
      </c>
    </row>
  </sheetData>
  <sheetProtection/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14"/>
  <sheetViews>
    <sheetView view="pageBreakPreview" zoomScale="95" zoomScaleSheetLayoutView="95" zoomScalePageLayoutView="0" workbookViewId="0" topLeftCell="A1">
      <selection activeCell="C5" sqref="C5"/>
    </sheetView>
  </sheetViews>
  <sheetFormatPr defaultColWidth="9.00390625" defaultRowHeight="13.5"/>
  <cols>
    <col min="1" max="2" width="14.50390625" style="147" customWidth="1"/>
    <col min="3" max="3" width="14.375" style="147" customWidth="1"/>
    <col min="4" max="6" width="14.50390625" style="147" customWidth="1"/>
    <col min="7" max="7" width="11.125" style="147" bestFit="1" customWidth="1"/>
    <col min="8" max="16384" width="9.00390625" style="147" customWidth="1"/>
  </cols>
  <sheetData>
    <row r="1" spans="1:6" ht="14.25" customHeight="1">
      <c r="A1" s="266" t="s">
        <v>320</v>
      </c>
      <c r="B1" s="266"/>
      <c r="C1" s="267"/>
      <c r="D1" s="268"/>
      <c r="E1" s="268"/>
      <c r="F1" s="268"/>
    </row>
    <row r="2" spans="1:6" ht="18.75" customHeight="1">
      <c r="A2" s="269" t="s">
        <v>300</v>
      </c>
      <c r="B2" s="269"/>
      <c r="C2" s="269"/>
      <c r="D2" s="268"/>
      <c r="E2" s="270"/>
      <c r="F2" s="268"/>
    </row>
    <row r="3" spans="1:6" ht="13.5" customHeight="1">
      <c r="A3" s="269"/>
      <c r="B3" s="269"/>
      <c r="C3" s="269"/>
      <c r="D3" s="270"/>
      <c r="E3" s="271" t="s">
        <v>326</v>
      </c>
      <c r="F3" s="268"/>
    </row>
    <row r="4" spans="1:6" ht="24" customHeight="1">
      <c r="A4" s="272" t="s">
        <v>301</v>
      </c>
      <c r="B4" s="273" t="s">
        <v>302</v>
      </c>
      <c r="C4" s="273" t="s">
        <v>303</v>
      </c>
      <c r="D4" s="273" t="s">
        <v>304</v>
      </c>
      <c r="E4" s="274" t="s">
        <v>305</v>
      </c>
      <c r="F4" s="268"/>
    </row>
    <row r="5" spans="1:6" ht="24" customHeight="1">
      <c r="A5" s="275" t="s">
        <v>306</v>
      </c>
      <c r="B5" s="276">
        <v>155364</v>
      </c>
      <c r="C5" s="277">
        <v>6991</v>
      </c>
      <c r="D5" s="277">
        <v>101229</v>
      </c>
      <c r="E5" s="278">
        <v>47444</v>
      </c>
      <c r="F5" s="279"/>
    </row>
    <row r="6" spans="1:6" ht="24" customHeight="1">
      <c r="A6" s="280" t="s">
        <v>307</v>
      </c>
      <c r="B6" s="281">
        <v>255029</v>
      </c>
      <c r="C6" s="282">
        <v>9659</v>
      </c>
      <c r="D6" s="282">
        <v>189746</v>
      </c>
      <c r="E6" s="283">
        <v>55624</v>
      </c>
      <c r="F6" s="279"/>
    </row>
    <row r="7" spans="1:6" s="153" customFormat="1" ht="16.5" customHeight="1">
      <c r="A7" s="268"/>
      <c r="B7" s="268"/>
      <c r="C7" s="268"/>
      <c r="D7" s="284"/>
      <c r="E7" s="285" t="s">
        <v>308</v>
      </c>
      <c r="F7" s="268"/>
    </row>
    <row r="8" spans="1:6" ht="29.25" customHeight="1">
      <c r="A8" s="268"/>
      <c r="B8" s="268"/>
      <c r="C8" s="268"/>
      <c r="D8" s="268"/>
      <c r="E8" s="268"/>
      <c r="F8" s="268"/>
    </row>
    <row r="9" spans="1:6" ht="18.75" customHeight="1">
      <c r="A9" s="269" t="s">
        <v>309</v>
      </c>
      <c r="B9" s="269"/>
      <c r="C9" s="268"/>
      <c r="D9" s="268"/>
      <c r="E9" s="286"/>
      <c r="F9" s="286"/>
    </row>
    <row r="10" spans="1:6" s="157" customFormat="1" ht="13.5" customHeight="1">
      <c r="A10" s="269"/>
      <c r="B10" s="269"/>
      <c r="C10" s="268"/>
      <c r="D10" s="270"/>
      <c r="E10" s="286"/>
      <c r="F10" s="271" t="s">
        <v>327</v>
      </c>
    </row>
    <row r="11" spans="1:6" ht="24" customHeight="1">
      <c r="A11" s="272" t="s">
        <v>301</v>
      </c>
      <c r="B11" s="273" t="s">
        <v>302</v>
      </c>
      <c r="C11" s="273" t="s">
        <v>310</v>
      </c>
      <c r="D11" s="273" t="s">
        <v>311</v>
      </c>
      <c r="E11" s="273" t="s">
        <v>312</v>
      </c>
      <c r="F11" s="274" t="s">
        <v>313</v>
      </c>
    </row>
    <row r="12" spans="1:7" ht="24" customHeight="1">
      <c r="A12" s="275" t="s">
        <v>306</v>
      </c>
      <c r="B12" s="276">
        <v>466844</v>
      </c>
      <c r="C12" s="277">
        <v>161679</v>
      </c>
      <c r="D12" s="277">
        <v>48245</v>
      </c>
      <c r="E12" s="277">
        <v>256920</v>
      </c>
      <c r="F12" s="287" t="s">
        <v>334</v>
      </c>
      <c r="G12" s="150"/>
    </row>
    <row r="13" spans="1:7" ht="24" customHeight="1">
      <c r="A13" s="280" t="s">
        <v>307</v>
      </c>
      <c r="B13" s="281">
        <v>989122</v>
      </c>
      <c r="C13" s="282">
        <v>372431</v>
      </c>
      <c r="D13" s="282">
        <v>96956</v>
      </c>
      <c r="E13" s="282">
        <v>519735</v>
      </c>
      <c r="F13" s="288" t="s">
        <v>334</v>
      </c>
      <c r="G13" s="150"/>
    </row>
    <row r="14" spans="1:6" ht="17.25" customHeight="1">
      <c r="A14" s="268"/>
      <c r="B14" s="268"/>
      <c r="C14" s="268"/>
      <c r="D14" s="268"/>
      <c r="E14" s="271"/>
      <c r="F14" s="285" t="s">
        <v>308</v>
      </c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M55"/>
  <sheetViews>
    <sheetView view="pageBreakPreview" zoomScale="91" zoomScaleSheetLayoutView="91" zoomScalePageLayoutView="0" workbookViewId="0" topLeftCell="A1">
      <selection activeCell="D7" sqref="D7"/>
    </sheetView>
  </sheetViews>
  <sheetFormatPr defaultColWidth="9.00390625" defaultRowHeight="13.5"/>
  <cols>
    <col min="1" max="1" width="7.50390625" style="13" customWidth="1"/>
    <col min="2" max="3" width="11.50390625" style="12" customWidth="1"/>
    <col min="4" max="4" width="8.00390625" style="12" customWidth="1"/>
    <col min="5" max="5" width="7.875" style="12" customWidth="1"/>
    <col min="6" max="6" width="9.125" style="12" customWidth="1"/>
    <col min="7" max="7" width="6.50390625" style="12" customWidth="1"/>
    <col min="8" max="8" width="6.375" style="12" customWidth="1"/>
    <col min="9" max="9" width="8.00390625" style="12" customWidth="1"/>
    <col min="10" max="10" width="5.625" style="12" customWidth="1"/>
    <col min="11" max="11" width="7.875" style="13" customWidth="1"/>
    <col min="12" max="16384" width="9.00390625" style="12" customWidth="1"/>
  </cols>
  <sheetData>
    <row r="1" spans="1:11" s="7" customFormat="1" ht="18.75" customHeight="1">
      <c r="A1" s="69" t="s">
        <v>314</v>
      </c>
      <c r="B1" s="70"/>
      <c r="C1" s="70"/>
      <c r="D1" s="70"/>
      <c r="K1" s="71"/>
    </row>
    <row r="2" spans="1:11" ht="13.5" customHeight="1">
      <c r="A2" s="32" t="s">
        <v>70</v>
      </c>
      <c r="B2" s="11"/>
      <c r="C2" s="11"/>
      <c r="D2" s="11"/>
      <c r="E2" s="11"/>
      <c r="F2" s="11"/>
      <c r="G2" s="11"/>
      <c r="H2" s="11"/>
      <c r="K2" s="12"/>
    </row>
    <row r="3" spans="1:11" ht="13.5" customHeight="1">
      <c r="A3" s="11"/>
      <c r="B3" s="11"/>
      <c r="C3" s="11"/>
      <c r="D3" s="11"/>
      <c r="E3" s="11"/>
      <c r="F3" s="11"/>
      <c r="G3" s="11"/>
      <c r="H3" s="11"/>
      <c r="K3" s="78" t="s">
        <v>328</v>
      </c>
    </row>
    <row r="4" spans="1:11" ht="9.75" customHeight="1">
      <c r="A4" s="431" t="s">
        <v>21</v>
      </c>
      <c r="B4" s="432" t="s">
        <v>329</v>
      </c>
      <c r="C4" s="96"/>
      <c r="D4" s="408"/>
      <c r="E4" s="409"/>
      <c r="F4" s="424" t="s">
        <v>0</v>
      </c>
      <c r="G4" s="430" t="s">
        <v>3</v>
      </c>
      <c r="H4" s="426"/>
      <c r="I4" s="426" t="s">
        <v>4</v>
      </c>
      <c r="J4" s="426"/>
      <c r="K4" s="420" t="s">
        <v>5</v>
      </c>
    </row>
    <row r="5" spans="1:11" ht="15" customHeight="1">
      <c r="A5" s="429"/>
      <c r="B5" s="433"/>
      <c r="C5" s="422" t="s">
        <v>331</v>
      </c>
      <c r="D5" s="428" t="s">
        <v>330</v>
      </c>
      <c r="E5" s="429"/>
      <c r="F5" s="425"/>
      <c r="G5" s="427"/>
      <c r="H5" s="427"/>
      <c r="I5" s="427"/>
      <c r="J5" s="427"/>
      <c r="K5" s="421"/>
    </row>
    <row r="6" spans="1:11" ht="15" customHeight="1">
      <c r="A6" s="429"/>
      <c r="B6" s="434"/>
      <c r="C6" s="423"/>
      <c r="D6" s="73" t="s">
        <v>6</v>
      </c>
      <c r="E6" s="73" t="s">
        <v>7</v>
      </c>
      <c r="F6" s="425"/>
      <c r="G6" s="46" t="s">
        <v>8</v>
      </c>
      <c r="H6" s="46" t="s">
        <v>9</v>
      </c>
      <c r="I6" s="73" t="s">
        <v>10</v>
      </c>
      <c r="J6" s="46" t="s">
        <v>11</v>
      </c>
      <c r="K6" s="421"/>
    </row>
    <row r="7" spans="1:11" ht="15" customHeight="1">
      <c r="A7" s="43" t="s">
        <v>12</v>
      </c>
      <c r="B7" s="218">
        <v>199</v>
      </c>
      <c r="C7" s="218">
        <v>200</v>
      </c>
      <c r="D7" s="218">
        <v>6</v>
      </c>
      <c r="E7" s="218">
        <v>6</v>
      </c>
      <c r="F7" s="218">
        <v>3</v>
      </c>
      <c r="G7" s="218">
        <v>5</v>
      </c>
      <c r="H7" s="218">
        <v>67</v>
      </c>
      <c r="I7" s="218">
        <v>0</v>
      </c>
      <c r="J7" s="218">
        <v>0</v>
      </c>
      <c r="K7" s="219">
        <v>0</v>
      </c>
    </row>
    <row r="8" spans="1:11" ht="15" customHeight="1">
      <c r="A8" s="74" t="s">
        <v>39</v>
      </c>
      <c r="B8" s="235">
        <v>39</v>
      </c>
      <c r="C8" s="220">
        <v>39</v>
      </c>
      <c r="D8" s="221">
        <v>0</v>
      </c>
      <c r="E8" s="221">
        <v>0</v>
      </c>
      <c r="F8" s="239" t="s">
        <v>334</v>
      </c>
      <c r="G8" s="220">
        <v>0</v>
      </c>
      <c r="H8" s="220">
        <v>24</v>
      </c>
      <c r="I8" s="238" t="s">
        <v>334</v>
      </c>
      <c r="J8" s="238" t="s">
        <v>334</v>
      </c>
      <c r="K8" s="253" t="s">
        <v>334</v>
      </c>
    </row>
    <row r="9" spans="1:11" ht="15" customHeight="1">
      <c r="A9" s="64" t="s">
        <v>40</v>
      </c>
      <c r="B9" s="235">
        <v>22</v>
      </c>
      <c r="C9" s="222">
        <v>23</v>
      </c>
      <c r="D9" s="223">
        <v>0</v>
      </c>
      <c r="E9" s="223">
        <v>0</v>
      </c>
      <c r="F9" s="238" t="s">
        <v>334</v>
      </c>
      <c r="G9" s="222">
        <v>0</v>
      </c>
      <c r="H9" s="222">
        <v>2</v>
      </c>
      <c r="I9" s="238" t="s">
        <v>334</v>
      </c>
      <c r="J9" s="238" t="s">
        <v>334</v>
      </c>
      <c r="K9" s="253" t="s">
        <v>334</v>
      </c>
    </row>
    <row r="10" spans="1:11" ht="15" customHeight="1">
      <c r="A10" s="64" t="s">
        <v>41</v>
      </c>
      <c r="B10" s="235">
        <v>24</v>
      </c>
      <c r="C10" s="222">
        <v>23</v>
      </c>
      <c r="D10" s="223">
        <v>1</v>
      </c>
      <c r="E10" s="223">
        <v>0</v>
      </c>
      <c r="F10" s="238">
        <v>1</v>
      </c>
      <c r="G10" s="222">
        <v>0</v>
      </c>
      <c r="H10" s="222">
        <v>6</v>
      </c>
      <c r="I10" s="238" t="s">
        <v>334</v>
      </c>
      <c r="J10" s="238" t="s">
        <v>334</v>
      </c>
      <c r="K10" s="253" t="s">
        <v>334</v>
      </c>
    </row>
    <row r="11" spans="1:11" ht="15" customHeight="1">
      <c r="A11" s="64" t="s">
        <v>42</v>
      </c>
      <c r="B11" s="235">
        <v>20</v>
      </c>
      <c r="C11" s="222">
        <v>20</v>
      </c>
      <c r="D11" s="223">
        <v>0</v>
      </c>
      <c r="E11" s="223">
        <v>0</v>
      </c>
      <c r="F11" s="238" t="s">
        <v>334</v>
      </c>
      <c r="G11" s="222">
        <v>0</v>
      </c>
      <c r="H11" s="222">
        <v>8</v>
      </c>
      <c r="I11" s="238" t="s">
        <v>334</v>
      </c>
      <c r="J11" s="238" t="s">
        <v>334</v>
      </c>
      <c r="K11" s="253" t="s">
        <v>334</v>
      </c>
    </row>
    <row r="12" spans="1:11" ht="15" customHeight="1">
      <c r="A12" s="64" t="s">
        <v>43</v>
      </c>
      <c r="B12" s="235">
        <v>16</v>
      </c>
      <c r="C12" s="222">
        <v>16</v>
      </c>
      <c r="D12" s="223">
        <v>3</v>
      </c>
      <c r="E12" s="223">
        <v>3</v>
      </c>
      <c r="F12" s="238" t="s">
        <v>334</v>
      </c>
      <c r="G12" s="222">
        <v>3</v>
      </c>
      <c r="H12" s="222">
        <v>1</v>
      </c>
      <c r="I12" s="238" t="s">
        <v>334</v>
      </c>
      <c r="J12" s="238" t="s">
        <v>334</v>
      </c>
      <c r="K12" s="253" t="s">
        <v>334</v>
      </c>
    </row>
    <row r="13" spans="1:11" ht="15" customHeight="1">
      <c r="A13" s="64" t="s">
        <v>44</v>
      </c>
      <c r="B13" s="235">
        <v>16</v>
      </c>
      <c r="C13" s="222">
        <v>16</v>
      </c>
      <c r="D13" s="223">
        <v>0</v>
      </c>
      <c r="E13" s="223">
        <v>0</v>
      </c>
      <c r="F13" s="238" t="s">
        <v>334</v>
      </c>
      <c r="G13" s="223">
        <v>0</v>
      </c>
      <c r="H13" s="222">
        <v>7</v>
      </c>
      <c r="I13" s="238" t="s">
        <v>334</v>
      </c>
      <c r="J13" s="238" t="s">
        <v>334</v>
      </c>
      <c r="K13" s="253" t="s">
        <v>334</v>
      </c>
    </row>
    <row r="14" spans="1:11" ht="15" customHeight="1">
      <c r="A14" s="64" t="s">
        <v>45</v>
      </c>
      <c r="B14" s="235">
        <v>12</v>
      </c>
      <c r="C14" s="222">
        <v>12</v>
      </c>
      <c r="D14" s="223">
        <v>1</v>
      </c>
      <c r="E14" s="223">
        <v>1</v>
      </c>
      <c r="F14" s="238">
        <v>1</v>
      </c>
      <c r="G14" s="222">
        <v>1</v>
      </c>
      <c r="H14" s="222">
        <v>3</v>
      </c>
      <c r="I14" s="238" t="s">
        <v>334</v>
      </c>
      <c r="J14" s="238" t="s">
        <v>334</v>
      </c>
      <c r="K14" s="253" t="s">
        <v>334</v>
      </c>
    </row>
    <row r="15" spans="1:13" ht="15" customHeight="1">
      <c r="A15" s="64" t="s">
        <v>46</v>
      </c>
      <c r="B15" s="235">
        <v>13</v>
      </c>
      <c r="C15" s="222">
        <v>13</v>
      </c>
      <c r="D15" s="223">
        <v>0</v>
      </c>
      <c r="E15" s="223">
        <v>0</v>
      </c>
      <c r="F15" s="238" t="s">
        <v>334</v>
      </c>
      <c r="G15" s="222">
        <v>0</v>
      </c>
      <c r="H15" s="222">
        <v>6</v>
      </c>
      <c r="I15" s="238" t="s">
        <v>334</v>
      </c>
      <c r="J15" s="238" t="s">
        <v>334</v>
      </c>
      <c r="K15" s="253" t="s">
        <v>334</v>
      </c>
      <c r="M15" s="13"/>
    </row>
    <row r="16" spans="1:13" ht="15" customHeight="1">
      <c r="A16" s="64" t="s">
        <v>47</v>
      </c>
      <c r="B16" s="235">
        <v>23</v>
      </c>
      <c r="C16" s="222">
        <v>24</v>
      </c>
      <c r="D16" s="223">
        <v>1</v>
      </c>
      <c r="E16" s="223">
        <v>2</v>
      </c>
      <c r="F16" s="238">
        <v>1</v>
      </c>
      <c r="G16" s="223">
        <v>1</v>
      </c>
      <c r="H16" s="222">
        <v>7</v>
      </c>
      <c r="I16" s="238" t="s">
        <v>334</v>
      </c>
      <c r="J16" s="238" t="s">
        <v>334</v>
      </c>
      <c r="K16" s="253" t="s">
        <v>334</v>
      </c>
      <c r="M16" s="13"/>
    </row>
    <row r="17" spans="1:13" ht="15" customHeight="1">
      <c r="A17" s="75" t="s">
        <v>48</v>
      </c>
      <c r="B17" s="246">
        <v>14</v>
      </c>
      <c r="C17" s="224">
        <v>14</v>
      </c>
      <c r="D17" s="225">
        <v>0</v>
      </c>
      <c r="E17" s="225">
        <v>0</v>
      </c>
      <c r="F17" s="254" t="s">
        <v>334</v>
      </c>
      <c r="G17" s="225">
        <v>0</v>
      </c>
      <c r="H17" s="224">
        <v>3</v>
      </c>
      <c r="I17" s="254" t="s">
        <v>334</v>
      </c>
      <c r="J17" s="254" t="s">
        <v>334</v>
      </c>
      <c r="K17" s="255" t="s">
        <v>334</v>
      </c>
      <c r="M17" s="112"/>
    </row>
    <row r="18" spans="1:13" ht="16.5" customHeight="1">
      <c r="A18" s="10"/>
      <c r="C18" s="76"/>
      <c r="K18" s="114" t="s">
        <v>90</v>
      </c>
      <c r="M18" s="13"/>
    </row>
    <row r="19" spans="1:13" ht="22.5" customHeight="1">
      <c r="A19" s="6"/>
      <c r="M19" s="13"/>
    </row>
    <row r="20" spans="1:8" ht="13.5" customHeight="1">
      <c r="A20" s="77" t="s">
        <v>65</v>
      </c>
      <c r="B20" s="11"/>
      <c r="C20" s="11"/>
      <c r="D20" s="11"/>
      <c r="E20" s="11"/>
      <c r="F20" s="11"/>
      <c r="G20" s="11"/>
      <c r="H20" s="11"/>
    </row>
    <row r="21" spans="1:11" ht="13.5" customHeight="1">
      <c r="A21" s="11"/>
      <c r="B21" s="11"/>
      <c r="C21" s="11"/>
      <c r="D21" s="11"/>
      <c r="E21" s="11"/>
      <c r="F21" s="11"/>
      <c r="G21" s="11"/>
      <c r="H21" s="11"/>
      <c r="K21" s="78" t="str">
        <f>K3</f>
        <v>令和４年度</v>
      </c>
    </row>
    <row r="22" spans="1:11" ht="9.75" customHeight="1">
      <c r="A22" s="431" t="s">
        <v>21</v>
      </c>
      <c r="B22" s="432" t="str">
        <f>B4</f>
        <v>令和４年度末
施設数</v>
      </c>
      <c r="C22" s="96"/>
      <c r="D22" s="408"/>
      <c r="E22" s="409"/>
      <c r="F22" s="424" t="s">
        <v>0</v>
      </c>
      <c r="G22" s="430" t="s">
        <v>3</v>
      </c>
      <c r="H22" s="426"/>
      <c r="I22" s="426" t="s">
        <v>4</v>
      </c>
      <c r="J22" s="426"/>
      <c r="K22" s="420" t="s">
        <v>5</v>
      </c>
    </row>
    <row r="23" spans="1:11" ht="15" customHeight="1">
      <c r="A23" s="429"/>
      <c r="B23" s="433"/>
      <c r="C23" s="422" t="str">
        <f>C5</f>
        <v>令和3年度
末施設数</v>
      </c>
      <c r="D23" s="428" t="str">
        <f>D5</f>
        <v>令和４年度中</v>
      </c>
      <c r="E23" s="429"/>
      <c r="F23" s="425"/>
      <c r="G23" s="427"/>
      <c r="H23" s="427"/>
      <c r="I23" s="427"/>
      <c r="J23" s="427"/>
      <c r="K23" s="421"/>
    </row>
    <row r="24" spans="1:11" ht="15" customHeight="1">
      <c r="A24" s="429"/>
      <c r="B24" s="434"/>
      <c r="C24" s="423"/>
      <c r="D24" s="73" t="s">
        <v>71</v>
      </c>
      <c r="E24" s="73" t="s">
        <v>72</v>
      </c>
      <c r="F24" s="425"/>
      <c r="G24" s="46" t="s">
        <v>8</v>
      </c>
      <c r="H24" s="46" t="s">
        <v>9</v>
      </c>
      <c r="I24" s="73" t="s">
        <v>10</v>
      </c>
      <c r="J24" s="46" t="s">
        <v>11</v>
      </c>
      <c r="K24" s="421"/>
    </row>
    <row r="25" spans="1:11" ht="15" customHeight="1">
      <c r="A25" s="43" t="s">
        <v>12</v>
      </c>
      <c r="B25" s="218">
        <v>1483</v>
      </c>
      <c r="C25" s="218">
        <v>1478</v>
      </c>
      <c r="D25" s="218">
        <v>138</v>
      </c>
      <c r="E25" s="218">
        <v>166</v>
      </c>
      <c r="F25" s="218">
        <v>1</v>
      </c>
      <c r="G25" s="218">
        <v>2</v>
      </c>
      <c r="H25" s="218">
        <v>8</v>
      </c>
      <c r="I25" s="218">
        <v>0</v>
      </c>
      <c r="J25" s="218">
        <v>0</v>
      </c>
      <c r="K25" s="219">
        <v>0</v>
      </c>
    </row>
    <row r="26" spans="1:11" ht="15" customHeight="1">
      <c r="A26" s="74" t="s">
        <v>39</v>
      </c>
      <c r="B26" s="142">
        <v>430</v>
      </c>
      <c r="C26" s="220">
        <v>420</v>
      </c>
      <c r="D26" s="220">
        <v>45</v>
      </c>
      <c r="E26" s="220">
        <v>49</v>
      </c>
      <c r="F26" s="239">
        <v>1</v>
      </c>
      <c r="G26" s="221">
        <v>1</v>
      </c>
      <c r="H26" s="221">
        <v>0</v>
      </c>
      <c r="I26" s="238" t="s">
        <v>334</v>
      </c>
      <c r="J26" s="238" t="s">
        <v>334</v>
      </c>
      <c r="K26" s="253" t="s">
        <v>334</v>
      </c>
    </row>
    <row r="27" spans="1:11" ht="15" customHeight="1">
      <c r="A27" s="64" t="s">
        <v>40</v>
      </c>
      <c r="B27" s="142">
        <v>190</v>
      </c>
      <c r="C27" s="222">
        <v>189</v>
      </c>
      <c r="D27" s="222">
        <v>51</v>
      </c>
      <c r="E27" s="222">
        <v>53</v>
      </c>
      <c r="F27" s="238" t="s">
        <v>334</v>
      </c>
      <c r="G27" s="223">
        <v>0</v>
      </c>
      <c r="H27" s="223">
        <v>3</v>
      </c>
      <c r="I27" s="238" t="s">
        <v>334</v>
      </c>
      <c r="J27" s="238" t="s">
        <v>334</v>
      </c>
      <c r="K27" s="253" t="s">
        <v>334</v>
      </c>
    </row>
    <row r="28" spans="1:11" ht="15" customHeight="1">
      <c r="A28" s="64" t="s">
        <v>41</v>
      </c>
      <c r="B28" s="142">
        <v>138</v>
      </c>
      <c r="C28" s="222">
        <v>139</v>
      </c>
      <c r="D28" s="222">
        <v>5</v>
      </c>
      <c r="E28" s="222">
        <v>8</v>
      </c>
      <c r="F28" s="238" t="s">
        <v>334</v>
      </c>
      <c r="G28" s="223">
        <v>0</v>
      </c>
      <c r="H28" s="223">
        <v>1</v>
      </c>
      <c r="I28" s="238" t="s">
        <v>334</v>
      </c>
      <c r="J28" s="238" t="s">
        <v>334</v>
      </c>
      <c r="K28" s="253" t="s">
        <v>334</v>
      </c>
    </row>
    <row r="29" spans="1:11" ht="15" customHeight="1">
      <c r="A29" s="64" t="s">
        <v>42</v>
      </c>
      <c r="B29" s="142">
        <v>117</v>
      </c>
      <c r="C29" s="222">
        <v>120</v>
      </c>
      <c r="D29" s="222">
        <v>3</v>
      </c>
      <c r="E29" s="222">
        <v>8</v>
      </c>
      <c r="F29" s="238" t="s">
        <v>334</v>
      </c>
      <c r="G29" s="223">
        <v>0</v>
      </c>
      <c r="H29" s="223">
        <v>0</v>
      </c>
      <c r="I29" s="238" t="s">
        <v>334</v>
      </c>
      <c r="J29" s="238" t="s">
        <v>334</v>
      </c>
      <c r="K29" s="253" t="s">
        <v>334</v>
      </c>
    </row>
    <row r="30" spans="1:11" ht="15" customHeight="1">
      <c r="A30" s="64" t="s">
        <v>43</v>
      </c>
      <c r="B30" s="142">
        <v>91</v>
      </c>
      <c r="C30" s="222">
        <v>91</v>
      </c>
      <c r="D30" s="222">
        <v>6</v>
      </c>
      <c r="E30" s="222">
        <v>7</v>
      </c>
      <c r="F30" s="238" t="s">
        <v>334</v>
      </c>
      <c r="G30" s="223">
        <v>0</v>
      </c>
      <c r="H30" s="223">
        <v>0</v>
      </c>
      <c r="I30" s="238" t="s">
        <v>334</v>
      </c>
      <c r="J30" s="238" t="s">
        <v>334</v>
      </c>
      <c r="K30" s="253" t="s">
        <v>334</v>
      </c>
    </row>
    <row r="31" spans="1:11" ht="15" customHeight="1">
      <c r="A31" s="64" t="s">
        <v>44</v>
      </c>
      <c r="B31" s="142">
        <v>145</v>
      </c>
      <c r="C31" s="222">
        <v>145</v>
      </c>
      <c r="D31" s="222">
        <v>14</v>
      </c>
      <c r="E31" s="222">
        <v>17</v>
      </c>
      <c r="F31" s="238" t="s">
        <v>334</v>
      </c>
      <c r="G31" s="223">
        <v>1</v>
      </c>
      <c r="H31" s="223">
        <v>1</v>
      </c>
      <c r="I31" s="238" t="s">
        <v>334</v>
      </c>
      <c r="J31" s="238" t="s">
        <v>334</v>
      </c>
      <c r="K31" s="253" t="s">
        <v>334</v>
      </c>
    </row>
    <row r="32" spans="1:11" ht="15" customHeight="1">
      <c r="A32" s="64" t="s">
        <v>45</v>
      </c>
      <c r="B32" s="142">
        <v>63</v>
      </c>
      <c r="C32" s="222">
        <v>64</v>
      </c>
      <c r="D32" s="222">
        <v>2</v>
      </c>
      <c r="E32" s="222">
        <v>3</v>
      </c>
      <c r="F32" s="238" t="s">
        <v>334</v>
      </c>
      <c r="G32" s="223">
        <v>0</v>
      </c>
      <c r="H32" s="223">
        <v>0</v>
      </c>
      <c r="I32" s="238" t="s">
        <v>334</v>
      </c>
      <c r="J32" s="238" t="s">
        <v>334</v>
      </c>
      <c r="K32" s="253" t="s">
        <v>334</v>
      </c>
    </row>
    <row r="33" spans="1:11" ht="15" customHeight="1">
      <c r="A33" s="64" t="s">
        <v>46</v>
      </c>
      <c r="B33" s="142">
        <v>80</v>
      </c>
      <c r="C33" s="222">
        <v>79</v>
      </c>
      <c r="D33" s="222">
        <v>4</v>
      </c>
      <c r="E33" s="222">
        <v>4</v>
      </c>
      <c r="F33" s="238" t="s">
        <v>334</v>
      </c>
      <c r="G33" s="223">
        <v>0</v>
      </c>
      <c r="H33" s="223">
        <v>0</v>
      </c>
      <c r="I33" s="238" t="s">
        <v>334</v>
      </c>
      <c r="J33" s="238" t="s">
        <v>334</v>
      </c>
      <c r="K33" s="253" t="s">
        <v>334</v>
      </c>
    </row>
    <row r="34" spans="1:11" ht="15" customHeight="1">
      <c r="A34" s="64" t="s">
        <v>47</v>
      </c>
      <c r="B34" s="142">
        <v>149</v>
      </c>
      <c r="C34" s="222">
        <v>149</v>
      </c>
      <c r="D34" s="222">
        <v>7</v>
      </c>
      <c r="E34" s="222">
        <v>12</v>
      </c>
      <c r="F34" s="238" t="s">
        <v>334</v>
      </c>
      <c r="G34" s="223">
        <v>0</v>
      </c>
      <c r="H34" s="223">
        <v>3</v>
      </c>
      <c r="I34" s="238" t="s">
        <v>334</v>
      </c>
      <c r="J34" s="238" t="s">
        <v>334</v>
      </c>
      <c r="K34" s="253" t="s">
        <v>334</v>
      </c>
    </row>
    <row r="35" spans="1:11" ht="15" customHeight="1">
      <c r="A35" s="75" t="s">
        <v>48</v>
      </c>
      <c r="B35" s="144">
        <v>80</v>
      </c>
      <c r="C35" s="224">
        <v>82</v>
      </c>
      <c r="D35" s="224">
        <v>1</v>
      </c>
      <c r="E35" s="224">
        <v>5</v>
      </c>
      <c r="F35" s="254" t="s">
        <v>334</v>
      </c>
      <c r="G35" s="225">
        <v>0</v>
      </c>
      <c r="H35" s="225">
        <v>0</v>
      </c>
      <c r="I35" s="254" t="s">
        <v>334</v>
      </c>
      <c r="J35" s="254" t="s">
        <v>334</v>
      </c>
      <c r="K35" s="255" t="s">
        <v>334</v>
      </c>
    </row>
    <row r="36" spans="1:11" ht="16.5" customHeight="1">
      <c r="A36" s="10"/>
      <c r="C36" s="76"/>
      <c r="K36" s="114" t="s">
        <v>90</v>
      </c>
    </row>
    <row r="37" ht="22.5" customHeight="1">
      <c r="A37" s="6"/>
    </row>
    <row r="38" spans="1:8" ht="13.5" customHeight="1">
      <c r="A38" s="77" t="s">
        <v>64</v>
      </c>
      <c r="B38" s="11"/>
      <c r="C38" s="11"/>
      <c r="D38" s="11"/>
      <c r="E38" s="11"/>
      <c r="F38" s="11"/>
      <c r="G38" s="11"/>
      <c r="H38" s="11"/>
    </row>
    <row r="39" spans="1:11" ht="13.5" customHeight="1">
      <c r="A39" s="11"/>
      <c r="B39" s="11"/>
      <c r="C39" s="11"/>
      <c r="D39" s="11"/>
      <c r="E39" s="11"/>
      <c r="F39" s="11"/>
      <c r="G39" s="11"/>
      <c r="H39" s="11"/>
      <c r="K39" s="78" t="str">
        <f>K3</f>
        <v>令和４年度</v>
      </c>
    </row>
    <row r="40" spans="1:11" ht="9.75" customHeight="1">
      <c r="A40" s="431" t="s">
        <v>21</v>
      </c>
      <c r="B40" s="432" t="str">
        <f>B4</f>
        <v>令和４年度末
施設数</v>
      </c>
      <c r="C40" s="96"/>
      <c r="D40" s="408"/>
      <c r="E40" s="409"/>
      <c r="F40" s="424" t="s">
        <v>0</v>
      </c>
      <c r="G40" s="430" t="s">
        <v>3</v>
      </c>
      <c r="H40" s="426"/>
      <c r="I40" s="426" t="s">
        <v>4</v>
      </c>
      <c r="J40" s="426"/>
      <c r="K40" s="420" t="s">
        <v>5</v>
      </c>
    </row>
    <row r="41" spans="1:11" ht="15" customHeight="1">
      <c r="A41" s="429"/>
      <c r="B41" s="433"/>
      <c r="C41" s="422" t="str">
        <f>C5</f>
        <v>令和3年度
末施設数</v>
      </c>
      <c r="D41" s="428" t="str">
        <f>D5</f>
        <v>令和４年度中</v>
      </c>
      <c r="E41" s="429"/>
      <c r="F41" s="425"/>
      <c r="G41" s="427"/>
      <c r="H41" s="427"/>
      <c r="I41" s="427"/>
      <c r="J41" s="427"/>
      <c r="K41" s="421"/>
    </row>
    <row r="42" spans="1:11" ht="15" customHeight="1">
      <c r="A42" s="429"/>
      <c r="B42" s="434"/>
      <c r="C42" s="423"/>
      <c r="D42" s="73" t="s">
        <v>71</v>
      </c>
      <c r="E42" s="73" t="s">
        <v>72</v>
      </c>
      <c r="F42" s="425"/>
      <c r="G42" s="46" t="s">
        <v>8</v>
      </c>
      <c r="H42" s="46" t="s">
        <v>9</v>
      </c>
      <c r="I42" s="73" t="s">
        <v>10</v>
      </c>
      <c r="J42" s="46" t="s">
        <v>11</v>
      </c>
      <c r="K42" s="421"/>
    </row>
    <row r="43" spans="1:11" ht="15" customHeight="1">
      <c r="A43" s="43" t="s">
        <v>12</v>
      </c>
      <c r="B43" s="218">
        <v>1214</v>
      </c>
      <c r="C43" s="218">
        <v>1221</v>
      </c>
      <c r="D43" s="218">
        <v>52</v>
      </c>
      <c r="E43" s="218">
        <v>55</v>
      </c>
      <c r="F43" s="218">
        <v>0</v>
      </c>
      <c r="G43" s="218">
        <v>0</v>
      </c>
      <c r="H43" s="218">
        <v>0</v>
      </c>
      <c r="I43" s="218">
        <v>0</v>
      </c>
      <c r="J43" s="218">
        <v>0</v>
      </c>
      <c r="K43" s="219">
        <v>0</v>
      </c>
    </row>
    <row r="44" spans="1:11" ht="15" customHeight="1">
      <c r="A44" s="74" t="s">
        <v>39</v>
      </c>
      <c r="B44" s="142">
        <v>290</v>
      </c>
      <c r="C44" s="220">
        <v>294</v>
      </c>
      <c r="D44" s="220">
        <v>13</v>
      </c>
      <c r="E44" s="220">
        <v>16</v>
      </c>
      <c r="F44" s="239" t="s">
        <v>334</v>
      </c>
      <c r="G44" s="238" t="s">
        <v>334</v>
      </c>
      <c r="H44" s="238" t="s">
        <v>334</v>
      </c>
      <c r="I44" s="238" t="s">
        <v>334</v>
      </c>
      <c r="J44" s="238" t="s">
        <v>334</v>
      </c>
      <c r="K44" s="253" t="s">
        <v>334</v>
      </c>
    </row>
    <row r="45" spans="1:11" ht="15" customHeight="1">
      <c r="A45" s="64" t="s">
        <v>40</v>
      </c>
      <c r="B45" s="142">
        <v>160</v>
      </c>
      <c r="C45" s="222">
        <v>162</v>
      </c>
      <c r="D45" s="222">
        <v>3</v>
      </c>
      <c r="E45" s="222">
        <v>5</v>
      </c>
      <c r="F45" s="238" t="s">
        <v>334</v>
      </c>
      <c r="G45" s="238" t="s">
        <v>334</v>
      </c>
      <c r="H45" s="238" t="s">
        <v>334</v>
      </c>
      <c r="I45" s="238" t="s">
        <v>334</v>
      </c>
      <c r="J45" s="238" t="s">
        <v>334</v>
      </c>
      <c r="K45" s="253" t="s">
        <v>334</v>
      </c>
    </row>
    <row r="46" spans="1:11" ht="15" customHeight="1">
      <c r="A46" s="64" t="s">
        <v>41</v>
      </c>
      <c r="B46" s="142">
        <v>138</v>
      </c>
      <c r="C46" s="222">
        <v>140</v>
      </c>
      <c r="D46" s="222">
        <v>5</v>
      </c>
      <c r="E46" s="222">
        <v>7</v>
      </c>
      <c r="F46" s="238" t="s">
        <v>334</v>
      </c>
      <c r="G46" s="238" t="s">
        <v>334</v>
      </c>
      <c r="H46" s="238" t="s">
        <v>334</v>
      </c>
      <c r="I46" s="238" t="s">
        <v>334</v>
      </c>
      <c r="J46" s="238" t="s">
        <v>334</v>
      </c>
      <c r="K46" s="253" t="s">
        <v>334</v>
      </c>
    </row>
    <row r="47" spans="1:11" ht="15" customHeight="1">
      <c r="A47" s="64" t="s">
        <v>42</v>
      </c>
      <c r="B47" s="142">
        <v>103</v>
      </c>
      <c r="C47" s="222">
        <v>107</v>
      </c>
      <c r="D47" s="222">
        <v>2</v>
      </c>
      <c r="E47" s="222">
        <v>4</v>
      </c>
      <c r="F47" s="238" t="s">
        <v>334</v>
      </c>
      <c r="G47" s="238" t="s">
        <v>334</v>
      </c>
      <c r="H47" s="238" t="s">
        <v>334</v>
      </c>
      <c r="I47" s="238" t="s">
        <v>334</v>
      </c>
      <c r="J47" s="238" t="s">
        <v>334</v>
      </c>
      <c r="K47" s="253" t="s">
        <v>334</v>
      </c>
    </row>
    <row r="48" spans="1:11" ht="15" customHeight="1">
      <c r="A48" s="64" t="s">
        <v>43</v>
      </c>
      <c r="B48" s="142">
        <v>59</v>
      </c>
      <c r="C48" s="222">
        <v>60</v>
      </c>
      <c r="D48" s="222">
        <v>7</v>
      </c>
      <c r="E48" s="222">
        <v>5</v>
      </c>
      <c r="F48" s="238" t="s">
        <v>334</v>
      </c>
      <c r="G48" s="238" t="s">
        <v>334</v>
      </c>
      <c r="H48" s="238" t="s">
        <v>334</v>
      </c>
      <c r="I48" s="238" t="s">
        <v>334</v>
      </c>
      <c r="J48" s="238" t="s">
        <v>334</v>
      </c>
      <c r="K48" s="253" t="s">
        <v>334</v>
      </c>
    </row>
    <row r="49" spans="1:11" ht="15" customHeight="1">
      <c r="A49" s="64" t="s">
        <v>44</v>
      </c>
      <c r="B49" s="142">
        <v>131</v>
      </c>
      <c r="C49" s="222">
        <v>130</v>
      </c>
      <c r="D49" s="222">
        <v>6</v>
      </c>
      <c r="E49" s="222">
        <v>7</v>
      </c>
      <c r="F49" s="238" t="s">
        <v>334</v>
      </c>
      <c r="G49" s="238" t="s">
        <v>334</v>
      </c>
      <c r="H49" s="238" t="s">
        <v>334</v>
      </c>
      <c r="I49" s="238" t="s">
        <v>334</v>
      </c>
      <c r="J49" s="238" t="s">
        <v>334</v>
      </c>
      <c r="K49" s="253" t="s">
        <v>334</v>
      </c>
    </row>
    <row r="50" spans="1:11" ht="15" customHeight="1">
      <c r="A50" s="64" t="s">
        <v>45</v>
      </c>
      <c r="B50" s="142">
        <v>59</v>
      </c>
      <c r="C50" s="222">
        <v>60</v>
      </c>
      <c r="D50" s="222">
        <v>0</v>
      </c>
      <c r="E50" s="222">
        <v>1</v>
      </c>
      <c r="F50" s="238" t="s">
        <v>334</v>
      </c>
      <c r="G50" s="238" t="s">
        <v>334</v>
      </c>
      <c r="H50" s="238" t="s">
        <v>334</v>
      </c>
      <c r="I50" s="238" t="s">
        <v>334</v>
      </c>
      <c r="J50" s="238" t="s">
        <v>334</v>
      </c>
      <c r="K50" s="253" t="s">
        <v>334</v>
      </c>
    </row>
    <row r="51" spans="1:11" ht="15" customHeight="1">
      <c r="A51" s="64" t="s">
        <v>46</v>
      </c>
      <c r="B51" s="142">
        <v>65</v>
      </c>
      <c r="C51" s="222">
        <v>65</v>
      </c>
      <c r="D51" s="222">
        <v>4</v>
      </c>
      <c r="E51" s="222">
        <v>3</v>
      </c>
      <c r="F51" s="238" t="s">
        <v>334</v>
      </c>
      <c r="G51" s="238" t="s">
        <v>334</v>
      </c>
      <c r="H51" s="238" t="s">
        <v>334</v>
      </c>
      <c r="I51" s="238" t="s">
        <v>334</v>
      </c>
      <c r="J51" s="238" t="s">
        <v>334</v>
      </c>
      <c r="K51" s="253" t="s">
        <v>334</v>
      </c>
    </row>
    <row r="52" spans="1:11" ht="15" customHeight="1">
      <c r="A52" s="64" t="s">
        <v>47</v>
      </c>
      <c r="B52" s="142">
        <v>135</v>
      </c>
      <c r="C52" s="222">
        <v>130</v>
      </c>
      <c r="D52" s="222">
        <v>10</v>
      </c>
      <c r="E52" s="222">
        <v>6</v>
      </c>
      <c r="F52" s="238" t="s">
        <v>334</v>
      </c>
      <c r="G52" s="238" t="s">
        <v>334</v>
      </c>
      <c r="H52" s="238" t="s">
        <v>334</v>
      </c>
      <c r="I52" s="238" t="s">
        <v>334</v>
      </c>
      <c r="J52" s="238" t="s">
        <v>334</v>
      </c>
      <c r="K52" s="253" t="s">
        <v>334</v>
      </c>
    </row>
    <row r="53" spans="1:13" ht="15" customHeight="1">
      <c r="A53" s="75" t="s">
        <v>48</v>
      </c>
      <c r="B53" s="144">
        <v>74</v>
      </c>
      <c r="C53" s="224">
        <v>73</v>
      </c>
      <c r="D53" s="224">
        <v>2</v>
      </c>
      <c r="E53" s="224">
        <v>1</v>
      </c>
      <c r="F53" s="254" t="s">
        <v>334</v>
      </c>
      <c r="G53" s="254" t="s">
        <v>334</v>
      </c>
      <c r="H53" s="254" t="s">
        <v>334</v>
      </c>
      <c r="I53" s="254" t="s">
        <v>334</v>
      </c>
      <c r="J53" s="254" t="s">
        <v>334</v>
      </c>
      <c r="K53" s="255" t="s">
        <v>334</v>
      </c>
      <c r="M53" s="112"/>
    </row>
    <row r="54" spans="1:11" ht="16.5" customHeight="1">
      <c r="A54" s="10"/>
      <c r="C54" s="76"/>
      <c r="K54" s="53" t="s">
        <v>90</v>
      </c>
    </row>
    <row r="55" ht="13.5">
      <c r="A55" s="6"/>
    </row>
  </sheetData>
  <sheetProtection/>
  <mergeCells count="27">
    <mergeCell ref="F22:F24"/>
    <mergeCell ref="G22:H23"/>
    <mergeCell ref="I22:J23"/>
    <mergeCell ref="A40:A42"/>
    <mergeCell ref="B40:B42"/>
    <mergeCell ref="D40:E40"/>
    <mergeCell ref="F40:F42"/>
    <mergeCell ref="A4:A6"/>
    <mergeCell ref="B4:B6"/>
    <mergeCell ref="G4:H5"/>
    <mergeCell ref="C41:C42"/>
    <mergeCell ref="D41:E41"/>
    <mergeCell ref="C23:C24"/>
    <mergeCell ref="D23:E23"/>
    <mergeCell ref="A22:A24"/>
    <mergeCell ref="B22:B24"/>
    <mergeCell ref="D22:E22"/>
    <mergeCell ref="K40:K42"/>
    <mergeCell ref="K4:K6"/>
    <mergeCell ref="C5:C6"/>
    <mergeCell ref="F4:F6"/>
    <mergeCell ref="I4:J5"/>
    <mergeCell ref="D5:E5"/>
    <mergeCell ref="D4:E4"/>
    <mergeCell ref="K22:K24"/>
    <mergeCell ref="G40:H41"/>
    <mergeCell ref="I40:J41"/>
  </mergeCells>
  <printOptions horizontalCentered="1"/>
  <pageMargins left="0.6692913385826772" right="0.6692913385826772" top="0.7874015748031497" bottom="0.5905511811023623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N38"/>
  <sheetViews>
    <sheetView view="pageBreakPreview" zoomScale="96" zoomScaleSheetLayoutView="96" zoomScalePageLayoutView="0" workbookViewId="0" topLeftCell="A1">
      <selection activeCell="F25" sqref="F25"/>
    </sheetView>
  </sheetViews>
  <sheetFormatPr defaultColWidth="9.00390625" defaultRowHeight="13.5"/>
  <cols>
    <col min="1" max="1" width="7.50390625" style="13" customWidth="1"/>
    <col min="2" max="3" width="11.50390625" style="12" customWidth="1"/>
    <col min="4" max="4" width="8.00390625" style="12" customWidth="1"/>
    <col min="5" max="5" width="7.875" style="12" customWidth="1"/>
    <col min="6" max="6" width="9.125" style="12" customWidth="1"/>
    <col min="7" max="7" width="6.50390625" style="12" customWidth="1"/>
    <col min="8" max="8" width="6.375" style="12" customWidth="1"/>
    <col min="9" max="9" width="8.00390625" style="12" customWidth="1"/>
    <col min="10" max="10" width="5.625" style="12" customWidth="1"/>
    <col min="11" max="11" width="7.875" style="13" customWidth="1"/>
    <col min="12" max="16384" width="9.00390625" style="12" customWidth="1"/>
  </cols>
  <sheetData>
    <row r="1" spans="1:8" ht="13.5" customHeight="1">
      <c r="A1" s="16" t="s">
        <v>69</v>
      </c>
      <c r="B1" s="11"/>
      <c r="C1" s="11"/>
      <c r="D1" s="11"/>
      <c r="E1" s="11"/>
      <c r="F1" s="11"/>
      <c r="G1" s="11"/>
      <c r="H1" s="11"/>
    </row>
    <row r="2" spans="1:11" ht="13.5" customHeight="1">
      <c r="A2" s="11"/>
      <c r="B2" s="11"/>
      <c r="C2" s="11"/>
      <c r="D2" s="11"/>
      <c r="E2" s="11"/>
      <c r="F2" s="11"/>
      <c r="G2" s="11"/>
      <c r="H2" s="11"/>
      <c r="K2" s="78" t="str">
        <f>'4(1)(2)(3) 医療施設立入検査(病・診・歯)'!K3</f>
        <v>令和４年度</v>
      </c>
    </row>
    <row r="3" spans="1:11" ht="9.75" customHeight="1">
      <c r="A3" s="431" t="s">
        <v>21</v>
      </c>
      <c r="B3" s="432" t="str">
        <f>'4(1)(2)(3) 医療施設立入検査(病・診・歯)'!B4</f>
        <v>令和４年度末
施設数</v>
      </c>
      <c r="C3" s="96"/>
      <c r="D3" s="408"/>
      <c r="E3" s="409"/>
      <c r="F3" s="424" t="s">
        <v>0</v>
      </c>
      <c r="G3" s="430" t="s">
        <v>3</v>
      </c>
      <c r="H3" s="426"/>
      <c r="I3" s="426" t="s">
        <v>4</v>
      </c>
      <c r="J3" s="426"/>
      <c r="K3" s="420" t="s">
        <v>5</v>
      </c>
    </row>
    <row r="4" spans="1:11" ht="15" customHeight="1">
      <c r="A4" s="429"/>
      <c r="B4" s="435"/>
      <c r="C4" s="422" t="str">
        <f>'4(1)(2)(3) 医療施設立入検査(病・診・歯)'!C5</f>
        <v>令和3年度
末施設数</v>
      </c>
      <c r="D4" s="427" t="str">
        <f>'4(1)(2)(3) 医療施設立入検査(病・診・歯)'!D5</f>
        <v>令和４年度中</v>
      </c>
      <c r="E4" s="427"/>
      <c r="F4" s="425"/>
      <c r="G4" s="427"/>
      <c r="H4" s="427"/>
      <c r="I4" s="427"/>
      <c r="J4" s="427"/>
      <c r="K4" s="421"/>
    </row>
    <row r="5" spans="1:11" ht="15" customHeight="1">
      <c r="A5" s="429"/>
      <c r="B5" s="436"/>
      <c r="C5" s="423"/>
      <c r="D5" s="73" t="s">
        <v>71</v>
      </c>
      <c r="E5" s="73" t="s">
        <v>72</v>
      </c>
      <c r="F5" s="425"/>
      <c r="G5" s="46" t="s">
        <v>8</v>
      </c>
      <c r="H5" s="46" t="s">
        <v>9</v>
      </c>
      <c r="I5" s="73" t="s">
        <v>10</v>
      </c>
      <c r="J5" s="46" t="s">
        <v>11</v>
      </c>
      <c r="K5" s="421"/>
    </row>
    <row r="6" spans="1:11" ht="15" customHeight="1">
      <c r="A6" s="43" t="s">
        <v>12</v>
      </c>
      <c r="B6" s="252">
        <v>27</v>
      </c>
      <c r="C6" s="218">
        <v>27</v>
      </c>
      <c r="D6" s="218">
        <v>2</v>
      </c>
      <c r="E6" s="218">
        <v>2</v>
      </c>
      <c r="F6" s="218">
        <v>0</v>
      </c>
      <c r="G6" s="218">
        <v>0</v>
      </c>
      <c r="H6" s="218">
        <v>0</v>
      </c>
      <c r="I6" s="218">
        <v>0</v>
      </c>
      <c r="J6" s="218">
        <v>0</v>
      </c>
      <c r="K6" s="219">
        <v>0</v>
      </c>
    </row>
    <row r="7" spans="1:11" ht="15" customHeight="1">
      <c r="A7" s="247" t="s">
        <v>39</v>
      </c>
      <c r="B7" s="515">
        <v>5</v>
      </c>
      <c r="C7" s="249">
        <v>5</v>
      </c>
      <c r="D7" s="221">
        <v>0</v>
      </c>
      <c r="E7" s="239">
        <v>0</v>
      </c>
      <c r="F7" s="239" t="s">
        <v>334</v>
      </c>
      <c r="G7" s="239" t="s">
        <v>334</v>
      </c>
      <c r="H7" s="239" t="s">
        <v>334</v>
      </c>
      <c r="I7" s="238" t="s">
        <v>334</v>
      </c>
      <c r="J7" s="238" t="s">
        <v>334</v>
      </c>
      <c r="K7" s="253" t="s">
        <v>334</v>
      </c>
    </row>
    <row r="8" spans="1:11" ht="15" customHeight="1">
      <c r="A8" s="5" t="s">
        <v>40</v>
      </c>
      <c r="B8" s="515">
        <v>4</v>
      </c>
      <c r="C8" s="250">
        <v>3</v>
      </c>
      <c r="D8" s="223">
        <v>1</v>
      </c>
      <c r="E8" s="223">
        <v>0</v>
      </c>
      <c r="F8" s="238" t="s">
        <v>334</v>
      </c>
      <c r="G8" s="238" t="s">
        <v>334</v>
      </c>
      <c r="H8" s="238" t="s">
        <v>334</v>
      </c>
      <c r="I8" s="238" t="s">
        <v>334</v>
      </c>
      <c r="J8" s="238" t="s">
        <v>334</v>
      </c>
      <c r="K8" s="253" t="s">
        <v>334</v>
      </c>
    </row>
    <row r="9" spans="1:11" ht="15" customHeight="1">
      <c r="A9" s="5" t="s">
        <v>41</v>
      </c>
      <c r="B9" s="515">
        <v>3</v>
      </c>
      <c r="C9" s="250">
        <v>3</v>
      </c>
      <c r="D9" s="238">
        <v>1</v>
      </c>
      <c r="E9" s="238">
        <v>1</v>
      </c>
      <c r="F9" s="238" t="s">
        <v>334</v>
      </c>
      <c r="G9" s="238" t="s">
        <v>334</v>
      </c>
      <c r="H9" s="238" t="s">
        <v>334</v>
      </c>
      <c r="I9" s="238" t="s">
        <v>334</v>
      </c>
      <c r="J9" s="238" t="s">
        <v>334</v>
      </c>
      <c r="K9" s="253" t="s">
        <v>334</v>
      </c>
    </row>
    <row r="10" spans="1:11" ht="15" customHeight="1">
      <c r="A10" s="5" t="s">
        <v>42</v>
      </c>
      <c r="B10" s="515">
        <v>4</v>
      </c>
      <c r="C10" s="250">
        <v>4</v>
      </c>
      <c r="D10" s="223">
        <v>0</v>
      </c>
      <c r="E10" s="223">
        <v>0</v>
      </c>
      <c r="F10" s="238" t="s">
        <v>334</v>
      </c>
      <c r="G10" s="238" t="s">
        <v>334</v>
      </c>
      <c r="H10" s="238" t="s">
        <v>334</v>
      </c>
      <c r="I10" s="238" t="s">
        <v>334</v>
      </c>
      <c r="J10" s="238" t="s">
        <v>334</v>
      </c>
      <c r="K10" s="253" t="s">
        <v>334</v>
      </c>
    </row>
    <row r="11" spans="1:11" ht="15" customHeight="1">
      <c r="A11" s="5" t="s">
        <v>43</v>
      </c>
      <c r="B11" s="515">
        <v>2</v>
      </c>
      <c r="C11" s="250">
        <v>2</v>
      </c>
      <c r="D11" s="223">
        <v>0</v>
      </c>
      <c r="E11" s="223">
        <v>0</v>
      </c>
      <c r="F11" s="238" t="s">
        <v>334</v>
      </c>
      <c r="G11" s="238" t="s">
        <v>334</v>
      </c>
      <c r="H11" s="238" t="s">
        <v>334</v>
      </c>
      <c r="I11" s="238" t="s">
        <v>334</v>
      </c>
      <c r="J11" s="238" t="s">
        <v>334</v>
      </c>
      <c r="K11" s="253" t="s">
        <v>334</v>
      </c>
    </row>
    <row r="12" spans="1:11" ht="15" customHeight="1">
      <c r="A12" s="5" t="s">
        <v>44</v>
      </c>
      <c r="B12" s="515">
        <v>0</v>
      </c>
      <c r="C12" s="250">
        <v>0</v>
      </c>
      <c r="D12" s="238">
        <v>0</v>
      </c>
      <c r="E12" s="223">
        <v>0</v>
      </c>
      <c r="F12" s="238" t="s">
        <v>334</v>
      </c>
      <c r="G12" s="238" t="s">
        <v>334</v>
      </c>
      <c r="H12" s="238" t="s">
        <v>334</v>
      </c>
      <c r="I12" s="238" t="s">
        <v>334</v>
      </c>
      <c r="J12" s="238" t="s">
        <v>334</v>
      </c>
      <c r="K12" s="253" t="s">
        <v>334</v>
      </c>
    </row>
    <row r="13" spans="1:11" ht="15" customHeight="1">
      <c r="A13" s="5" t="s">
        <v>45</v>
      </c>
      <c r="B13" s="515">
        <v>3</v>
      </c>
      <c r="C13" s="250">
        <v>4</v>
      </c>
      <c r="D13" s="223">
        <v>0</v>
      </c>
      <c r="E13" s="223">
        <v>1</v>
      </c>
      <c r="F13" s="238" t="s">
        <v>334</v>
      </c>
      <c r="G13" s="238" t="s">
        <v>334</v>
      </c>
      <c r="H13" s="238" t="s">
        <v>334</v>
      </c>
      <c r="I13" s="238" t="s">
        <v>334</v>
      </c>
      <c r="J13" s="238" t="s">
        <v>334</v>
      </c>
      <c r="K13" s="253" t="s">
        <v>334</v>
      </c>
    </row>
    <row r="14" spans="1:14" ht="15" customHeight="1">
      <c r="A14" s="5" t="s">
        <v>46</v>
      </c>
      <c r="B14" s="515">
        <v>1</v>
      </c>
      <c r="C14" s="250">
        <v>1</v>
      </c>
      <c r="D14" s="223">
        <v>0</v>
      </c>
      <c r="E14" s="223">
        <v>0</v>
      </c>
      <c r="F14" s="238" t="s">
        <v>334</v>
      </c>
      <c r="G14" s="238" t="s">
        <v>334</v>
      </c>
      <c r="H14" s="238" t="s">
        <v>334</v>
      </c>
      <c r="I14" s="238" t="s">
        <v>334</v>
      </c>
      <c r="J14" s="238" t="s">
        <v>334</v>
      </c>
      <c r="K14" s="253" t="s">
        <v>334</v>
      </c>
      <c r="M14" s="13"/>
      <c r="N14" s="13"/>
    </row>
    <row r="15" spans="1:14" ht="15" customHeight="1">
      <c r="A15" s="5" t="s">
        <v>47</v>
      </c>
      <c r="B15" s="515">
        <v>4</v>
      </c>
      <c r="C15" s="250">
        <v>4</v>
      </c>
      <c r="D15" s="238">
        <v>0</v>
      </c>
      <c r="E15" s="238">
        <v>0</v>
      </c>
      <c r="F15" s="238" t="s">
        <v>334</v>
      </c>
      <c r="G15" s="238" t="s">
        <v>334</v>
      </c>
      <c r="H15" s="238" t="s">
        <v>334</v>
      </c>
      <c r="I15" s="238" t="s">
        <v>334</v>
      </c>
      <c r="J15" s="238" t="s">
        <v>334</v>
      </c>
      <c r="K15" s="253" t="s">
        <v>334</v>
      </c>
      <c r="M15" s="13"/>
      <c r="N15" s="13"/>
    </row>
    <row r="16" spans="1:14" ht="15" customHeight="1">
      <c r="A16" s="248" t="s">
        <v>48</v>
      </c>
      <c r="B16" s="516">
        <v>1</v>
      </c>
      <c r="C16" s="251">
        <v>1</v>
      </c>
      <c r="D16" s="224">
        <v>0</v>
      </c>
      <c r="E16" s="224">
        <v>0</v>
      </c>
      <c r="F16" s="254" t="s">
        <v>334</v>
      </c>
      <c r="G16" s="254" t="s">
        <v>334</v>
      </c>
      <c r="H16" s="254" t="s">
        <v>334</v>
      </c>
      <c r="I16" s="254" t="s">
        <v>334</v>
      </c>
      <c r="J16" s="254" t="s">
        <v>334</v>
      </c>
      <c r="K16" s="255" t="s">
        <v>334</v>
      </c>
      <c r="M16" s="112"/>
      <c r="N16" s="13"/>
    </row>
    <row r="17" spans="1:14" ht="16.5" customHeight="1">
      <c r="A17" s="6"/>
      <c r="K17" s="53" t="s">
        <v>90</v>
      </c>
      <c r="M17" s="13"/>
      <c r="N17" s="13"/>
    </row>
    <row r="18" spans="1:14" ht="6.75" customHeight="1">
      <c r="A18" s="6"/>
      <c r="M18" s="13"/>
      <c r="N18" s="13"/>
    </row>
    <row r="19" spans="1:14" ht="15" customHeight="1">
      <c r="A19" s="16"/>
      <c r="M19" s="13"/>
      <c r="N19" s="13"/>
    </row>
    <row r="20" spans="1:14" ht="3.75" customHeight="1">
      <c r="A20" s="6"/>
      <c r="M20" s="13"/>
      <c r="N20" s="13"/>
    </row>
    <row r="21" spans="13:14" ht="13.5">
      <c r="M21" s="13"/>
      <c r="N21" s="13"/>
    </row>
    <row r="37" ht="5.25" customHeight="1"/>
    <row r="38" ht="15.75" customHeight="1">
      <c r="A38" s="77"/>
    </row>
    <row r="39" ht="3" customHeight="1"/>
  </sheetData>
  <sheetProtection/>
  <mergeCells count="9">
    <mergeCell ref="D4:E4"/>
    <mergeCell ref="K3:K5"/>
    <mergeCell ref="C4:C5"/>
    <mergeCell ref="A3:A5"/>
    <mergeCell ref="B3:B5"/>
    <mergeCell ref="D3:E3"/>
    <mergeCell ref="F3:F5"/>
    <mergeCell ref="G3:H4"/>
    <mergeCell ref="I3:J4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F32"/>
  <sheetViews>
    <sheetView view="pageBreakPreview" zoomScale="98" zoomScaleSheetLayoutView="98" zoomScalePageLayoutView="0" workbookViewId="0" topLeftCell="A1">
      <selection activeCell="C1" sqref="C1"/>
    </sheetView>
  </sheetViews>
  <sheetFormatPr defaultColWidth="9.00390625" defaultRowHeight="13.5"/>
  <cols>
    <col min="1" max="1" width="11.25390625" style="13" customWidth="1"/>
    <col min="2" max="3" width="25.625" style="12" customWidth="1"/>
    <col min="4" max="4" width="25.625" style="13" customWidth="1"/>
    <col min="5" max="16384" width="9.00390625" style="12" customWidth="1"/>
  </cols>
  <sheetData>
    <row r="1" spans="1:6" ht="13.5" customHeight="1">
      <c r="A1" s="77" t="s">
        <v>66</v>
      </c>
      <c r="B1" s="11"/>
      <c r="C1" s="11"/>
      <c r="E1" s="14"/>
      <c r="F1" s="14"/>
    </row>
    <row r="2" spans="1:6" ht="13.5" customHeight="1">
      <c r="A2" s="11"/>
      <c r="B2" s="11"/>
      <c r="C2" s="11"/>
      <c r="D2" s="78" t="str">
        <f>'4(1)(2)(3) 医療施設立入検査(病・診・歯)'!K3</f>
        <v>令和４年度</v>
      </c>
      <c r="E2" s="14"/>
      <c r="F2" s="14"/>
    </row>
    <row r="3" spans="1:4" ht="17.25" customHeight="1">
      <c r="A3" s="42" t="s">
        <v>21</v>
      </c>
      <c r="B3" s="41" t="s">
        <v>13</v>
      </c>
      <c r="C3" s="79" t="s">
        <v>14</v>
      </c>
      <c r="D3" s="72" t="s">
        <v>81</v>
      </c>
    </row>
    <row r="4" spans="1:4" ht="17.25" customHeight="1">
      <c r="A4" s="43" t="s">
        <v>12</v>
      </c>
      <c r="B4" s="226">
        <v>527</v>
      </c>
      <c r="C4" s="226">
        <v>0</v>
      </c>
      <c r="D4" s="227">
        <v>0</v>
      </c>
    </row>
    <row r="5" spans="1:4" ht="17.25" customHeight="1">
      <c r="A5" s="74" t="s">
        <v>203</v>
      </c>
      <c r="B5" s="142">
        <v>63</v>
      </c>
      <c r="C5" s="256" t="s">
        <v>334</v>
      </c>
      <c r="D5" s="257" t="s">
        <v>334</v>
      </c>
    </row>
    <row r="6" spans="1:4" ht="17.25" customHeight="1">
      <c r="A6" s="64" t="s">
        <v>28</v>
      </c>
      <c r="B6" s="142">
        <v>80</v>
      </c>
      <c r="C6" s="256" t="s">
        <v>334</v>
      </c>
      <c r="D6" s="258" t="s">
        <v>334</v>
      </c>
    </row>
    <row r="7" spans="1:4" ht="17.25" customHeight="1">
      <c r="A7" s="64" t="s">
        <v>29</v>
      </c>
      <c r="B7" s="142">
        <v>74</v>
      </c>
      <c r="C7" s="256" t="s">
        <v>334</v>
      </c>
      <c r="D7" s="258" t="s">
        <v>334</v>
      </c>
    </row>
    <row r="8" spans="1:4" ht="17.25" customHeight="1">
      <c r="A8" s="64" t="s">
        <v>30</v>
      </c>
      <c r="B8" s="142">
        <v>73</v>
      </c>
      <c r="C8" s="256" t="s">
        <v>334</v>
      </c>
      <c r="D8" s="258" t="s">
        <v>334</v>
      </c>
    </row>
    <row r="9" spans="1:4" ht="17.25" customHeight="1">
      <c r="A9" s="64" t="s">
        <v>31</v>
      </c>
      <c r="B9" s="142">
        <v>11</v>
      </c>
      <c r="C9" s="256" t="s">
        <v>334</v>
      </c>
      <c r="D9" s="258" t="s">
        <v>334</v>
      </c>
    </row>
    <row r="10" spans="1:4" ht="17.25" customHeight="1">
      <c r="A10" s="64" t="s">
        <v>32</v>
      </c>
      <c r="B10" s="142">
        <v>60</v>
      </c>
      <c r="C10" s="256" t="s">
        <v>334</v>
      </c>
      <c r="D10" s="258" t="s">
        <v>334</v>
      </c>
    </row>
    <row r="11" spans="1:4" ht="17.25" customHeight="1">
      <c r="A11" s="64" t="s">
        <v>33</v>
      </c>
      <c r="B11" s="142">
        <v>29</v>
      </c>
      <c r="C11" s="256" t="s">
        <v>334</v>
      </c>
      <c r="D11" s="258" t="s">
        <v>334</v>
      </c>
    </row>
    <row r="12" spans="1:4" ht="17.25" customHeight="1">
      <c r="A12" s="64" t="s">
        <v>34</v>
      </c>
      <c r="B12" s="142">
        <v>34</v>
      </c>
      <c r="C12" s="256" t="s">
        <v>334</v>
      </c>
      <c r="D12" s="258" t="s">
        <v>334</v>
      </c>
    </row>
    <row r="13" spans="1:4" ht="17.25" customHeight="1">
      <c r="A13" s="64" t="s">
        <v>35</v>
      </c>
      <c r="B13" s="143">
        <v>67</v>
      </c>
      <c r="C13" s="256" t="s">
        <v>334</v>
      </c>
      <c r="D13" s="258" t="s">
        <v>334</v>
      </c>
    </row>
    <row r="14" spans="1:4" ht="17.25" customHeight="1">
      <c r="A14" s="75" t="s">
        <v>36</v>
      </c>
      <c r="B14" s="144">
        <v>36</v>
      </c>
      <c r="C14" s="259" t="s">
        <v>334</v>
      </c>
      <c r="D14" s="260" t="s">
        <v>334</v>
      </c>
    </row>
    <row r="15" spans="1:4" ht="16.5" customHeight="1">
      <c r="A15" s="6"/>
      <c r="D15" s="114" t="s">
        <v>90</v>
      </c>
    </row>
    <row r="16" ht="18" customHeight="1">
      <c r="A16" s="6"/>
    </row>
    <row r="17" spans="1:6" ht="13.5" customHeight="1">
      <c r="A17" s="77" t="s">
        <v>67</v>
      </c>
      <c r="B17" s="11"/>
      <c r="C17" s="11"/>
      <c r="E17" s="14"/>
      <c r="F17" s="14"/>
    </row>
    <row r="18" spans="1:6" ht="13.5" customHeight="1">
      <c r="A18" s="11"/>
      <c r="B18" s="11"/>
      <c r="C18" s="11"/>
      <c r="D18" s="78" t="str">
        <f>'4(1)(2)(3) 医療施設立入検査(病・診・歯)'!K3</f>
        <v>令和４年度</v>
      </c>
      <c r="E18" s="14"/>
      <c r="F18" s="14"/>
    </row>
    <row r="19" spans="1:4" ht="17.25" customHeight="1">
      <c r="A19" s="42" t="s">
        <v>21</v>
      </c>
      <c r="B19" s="41" t="s">
        <v>13</v>
      </c>
      <c r="C19" s="79" t="s">
        <v>14</v>
      </c>
      <c r="D19" s="72" t="s">
        <v>81</v>
      </c>
    </row>
    <row r="20" spans="1:4" ht="17.25" customHeight="1">
      <c r="A20" s="43" t="s">
        <v>12</v>
      </c>
      <c r="B20" s="226">
        <v>1476</v>
      </c>
      <c r="C20" s="226">
        <v>0</v>
      </c>
      <c r="D20" s="227">
        <v>0</v>
      </c>
    </row>
    <row r="21" spans="1:4" ht="17.25" customHeight="1">
      <c r="A21" s="74" t="s">
        <v>203</v>
      </c>
      <c r="B21" s="142">
        <v>358</v>
      </c>
      <c r="C21" s="256" t="s">
        <v>334</v>
      </c>
      <c r="D21" s="257" t="s">
        <v>334</v>
      </c>
    </row>
    <row r="22" spans="1:4" ht="17.25" customHeight="1">
      <c r="A22" s="64" t="s">
        <v>28</v>
      </c>
      <c r="B22" s="142">
        <v>195</v>
      </c>
      <c r="C22" s="256" t="s">
        <v>334</v>
      </c>
      <c r="D22" s="258" t="s">
        <v>334</v>
      </c>
    </row>
    <row r="23" spans="1:4" ht="17.25" customHeight="1">
      <c r="A23" s="64" t="s">
        <v>29</v>
      </c>
      <c r="B23" s="142">
        <v>161</v>
      </c>
      <c r="C23" s="256" t="s">
        <v>334</v>
      </c>
      <c r="D23" s="258" t="s">
        <v>334</v>
      </c>
    </row>
    <row r="24" spans="1:4" ht="17.25" customHeight="1">
      <c r="A24" s="64" t="s">
        <v>30</v>
      </c>
      <c r="B24" s="142">
        <v>173</v>
      </c>
      <c r="C24" s="256" t="s">
        <v>334</v>
      </c>
      <c r="D24" s="258" t="s">
        <v>334</v>
      </c>
    </row>
    <row r="25" spans="1:4" ht="17.25" customHeight="1">
      <c r="A25" s="64" t="s">
        <v>31</v>
      </c>
      <c r="B25" s="142">
        <v>58</v>
      </c>
      <c r="C25" s="256" t="s">
        <v>334</v>
      </c>
      <c r="D25" s="258" t="s">
        <v>334</v>
      </c>
    </row>
    <row r="26" spans="1:4" ht="17.25" customHeight="1">
      <c r="A26" s="64" t="s">
        <v>32</v>
      </c>
      <c r="B26" s="142">
        <v>153</v>
      </c>
      <c r="C26" s="256" t="s">
        <v>334</v>
      </c>
      <c r="D26" s="258" t="s">
        <v>334</v>
      </c>
    </row>
    <row r="27" spans="1:4" ht="17.25" customHeight="1">
      <c r="A27" s="64" t="s">
        <v>33</v>
      </c>
      <c r="B27" s="142">
        <v>45</v>
      </c>
      <c r="C27" s="256" t="s">
        <v>334</v>
      </c>
      <c r="D27" s="258" t="s">
        <v>334</v>
      </c>
    </row>
    <row r="28" spans="1:4" ht="17.25" customHeight="1">
      <c r="A28" s="64" t="s">
        <v>34</v>
      </c>
      <c r="B28" s="142">
        <v>93</v>
      </c>
      <c r="C28" s="256" t="s">
        <v>334</v>
      </c>
      <c r="D28" s="258" t="s">
        <v>334</v>
      </c>
    </row>
    <row r="29" spans="1:4" ht="17.25" customHeight="1">
      <c r="A29" s="64" t="s">
        <v>35</v>
      </c>
      <c r="B29" s="142">
        <v>163</v>
      </c>
      <c r="C29" s="256" t="s">
        <v>334</v>
      </c>
      <c r="D29" s="258" t="s">
        <v>334</v>
      </c>
    </row>
    <row r="30" spans="1:4" ht="17.25" customHeight="1">
      <c r="A30" s="75" t="s">
        <v>36</v>
      </c>
      <c r="B30" s="144">
        <v>77</v>
      </c>
      <c r="C30" s="259" t="s">
        <v>334</v>
      </c>
      <c r="D30" s="260" t="s">
        <v>334</v>
      </c>
    </row>
    <row r="31" spans="1:4" ht="16.5" customHeight="1">
      <c r="A31" s="6"/>
      <c r="D31" s="53" t="s">
        <v>90</v>
      </c>
    </row>
    <row r="32" spans="1:4" ht="15.75" customHeight="1">
      <c r="A32" s="5"/>
      <c r="B32" s="80"/>
      <c r="C32" s="80"/>
      <c r="D32" s="80"/>
    </row>
  </sheetData>
  <sheetProtection/>
  <printOptions horizontalCentered="1"/>
  <pageMargins left="0.7480314960629921" right="0.7480314960629921" top="4.291338582677166" bottom="0.5905511811023623" header="0.3937007874015748" footer="0.1968503937007874"/>
  <pageSetup horizontalDpi="600" verticalDpi="600" orientation="portrait" paperSize="9" r:id="rId1"/>
  <colBreaks count="3" manualBreakCount="3">
    <brk id="4" max="65535" man="1"/>
    <brk id="13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view="pageBreakPreview" zoomScale="98" zoomScaleSheetLayoutView="98" zoomScalePageLayoutView="0" workbookViewId="0" topLeftCell="A1">
      <selection activeCell="B4" sqref="B4"/>
    </sheetView>
  </sheetViews>
  <sheetFormatPr defaultColWidth="9.00390625" defaultRowHeight="13.5"/>
  <cols>
    <col min="1" max="1" width="8.375" style="13" customWidth="1"/>
    <col min="2" max="4" width="26.125" style="12" customWidth="1"/>
    <col min="5" max="16384" width="9.00390625" style="12" customWidth="1"/>
  </cols>
  <sheetData>
    <row r="1" spans="1:6" s="4" customFormat="1" ht="13.5" customHeight="1">
      <c r="A1" s="32" t="s">
        <v>279</v>
      </c>
      <c r="B1" s="81"/>
      <c r="C1" s="81"/>
      <c r="E1" s="17"/>
      <c r="F1" s="17"/>
    </row>
    <row r="2" spans="1:6" ht="13.5" customHeight="1">
      <c r="A2" s="11"/>
      <c r="B2" s="11"/>
      <c r="C2" s="11"/>
      <c r="D2" s="31" t="str">
        <f>'4(1)(2)(3) 医療施設立入検査(病・診・歯)'!K3</f>
        <v>令和４年度</v>
      </c>
      <c r="E2" s="14"/>
      <c r="F2" s="14"/>
    </row>
    <row r="3" spans="1:4" ht="18.75" customHeight="1">
      <c r="A3" s="42" t="s">
        <v>21</v>
      </c>
      <c r="B3" s="41" t="s">
        <v>13</v>
      </c>
      <c r="C3" s="79" t="s">
        <v>14</v>
      </c>
      <c r="D3" s="72" t="s">
        <v>81</v>
      </c>
    </row>
    <row r="4" spans="1:4" ht="17.25" customHeight="1">
      <c r="A4" s="43" t="s">
        <v>12</v>
      </c>
      <c r="B4" s="226">
        <v>846</v>
      </c>
      <c r="C4" s="226">
        <v>0</v>
      </c>
      <c r="D4" s="227">
        <v>0</v>
      </c>
    </row>
    <row r="5" spans="1:4" ht="17.25" customHeight="1">
      <c r="A5" s="74" t="s">
        <v>250</v>
      </c>
      <c r="B5" s="228">
        <v>134</v>
      </c>
      <c r="C5" s="261" t="s">
        <v>334</v>
      </c>
      <c r="D5" s="258" t="s">
        <v>334</v>
      </c>
    </row>
    <row r="6" spans="1:4" ht="17.25" customHeight="1">
      <c r="A6" s="64" t="s">
        <v>28</v>
      </c>
      <c r="B6" s="229">
        <v>119</v>
      </c>
      <c r="C6" s="261" t="s">
        <v>334</v>
      </c>
      <c r="D6" s="258" t="s">
        <v>334</v>
      </c>
    </row>
    <row r="7" spans="1:4" ht="17.25" customHeight="1">
      <c r="A7" s="64" t="s">
        <v>29</v>
      </c>
      <c r="B7" s="229">
        <v>116</v>
      </c>
      <c r="C7" s="261" t="s">
        <v>334</v>
      </c>
      <c r="D7" s="258" t="s">
        <v>334</v>
      </c>
    </row>
    <row r="8" spans="1:4" ht="17.25" customHeight="1">
      <c r="A8" s="64" t="s">
        <v>30</v>
      </c>
      <c r="B8" s="229">
        <v>91</v>
      </c>
      <c r="C8" s="261" t="s">
        <v>334</v>
      </c>
      <c r="D8" s="258" t="s">
        <v>334</v>
      </c>
    </row>
    <row r="9" spans="1:4" ht="17.25" customHeight="1">
      <c r="A9" s="64" t="s">
        <v>31</v>
      </c>
      <c r="B9" s="229">
        <v>50</v>
      </c>
      <c r="C9" s="261" t="s">
        <v>334</v>
      </c>
      <c r="D9" s="258" t="s">
        <v>334</v>
      </c>
    </row>
    <row r="10" spans="1:4" ht="17.25" customHeight="1">
      <c r="A10" s="64" t="s">
        <v>32</v>
      </c>
      <c r="B10" s="229">
        <v>99</v>
      </c>
      <c r="C10" s="261" t="s">
        <v>334</v>
      </c>
      <c r="D10" s="258" t="s">
        <v>334</v>
      </c>
    </row>
    <row r="11" spans="1:4" ht="17.25" customHeight="1">
      <c r="A11" s="64" t="s">
        <v>33</v>
      </c>
      <c r="B11" s="229">
        <v>36</v>
      </c>
      <c r="C11" s="261" t="s">
        <v>334</v>
      </c>
      <c r="D11" s="258" t="s">
        <v>334</v>
      </c>
    </row>
    <row r="12" spans="1:4" ht="17.25" customHeight="1">
      <c r="A12" s="64" t="s">
        <v>34</v>
      </c>
      <c r="B12" s="229">
        <v>50</v>
      </c>
      <c r="C12" s="261" t="s">
        <v>334</v>
      </c>
      <c r="D12" s="258" t="s">
        <v>334</v>
      </c>
    </row>
    <row r="13" spans="1:4" ht="17.25" customHeight="1">
      <c r="A13" s="64" t="s">
        <v>35</v>
      </c>
      <c r="B13" s="229">
        <v>95</v>
      </c>
      <c r="C13" s="261" t="s">
        <v>334</v>
      </c>
      <c r="D13" s="258" t="s">
        <v>334</v>
      </c>
    </row>
    <row r="14" spans="1:4" ht="17.25" customHeight="1">
      <c r="A14" s="75" t="s">
        <v>36</v>
      </c>
      <c r="B14" s="230">
        <v>56</v>
      </c>
      <c r="C14" s="259" t="s">
        <v>334</v>
      </c>
      <c r="D14" s="260" t="s">
        <v>334</v>
      </c>
    </row>
    <row r="15" spans="1:4" ht="16.5" customHeight="1">
      <c r="A15" s="6"/>
      <c r="D15" s="114" t="s">
        <v>90</v>
      </c>
    </row>
    <row r="16" spans="1:4" ht="15.75" customHeight="1">
      <c r="A16" s="5"/>
      <c r="B16" s="80"/>
      <c r="C16" s="80"/>
      <c r="D16" s="80"/>
    </row>
    <row r="17" spans="1:6" s="4" customFormat="1" ht="13.5" customHeight="1">
      <c r="A17" s="32" t="s">
        <v>68</v>
      </c>
      <c r="B17" s="81"/>
      <c r="C17" s="81"/>
      <c r="D17" s="6"/>
      <c r="E17" s="17"/>
      <c r="F17" s="17"/>
    </row>
    <row r="18" spans="1:6" ht="13.5" customHeight="1">
      <c r="A18" s="11"/>
      <c r="B18" s="11"/>
      <c r="C18" s="11"/>
      <c r="D18" s="78" t="str">
        <f>'4(1)(2)(3) 医療施設立入検査(病・診・歯)'!K3</f>
        <v>令和４年度</v>
      </c>
      <c r="E18" s="14"/>
      <c r="F18" s="14"/>
    </row>
    <row r="19" spans="1:4" ht="18.75" customHeight="1">
      <c r="A19" s="42" t="s">
        <v>21</v>
      </c>
      <c r="B19" s="41" t="s">
        <v>13</v>
      </c>
      <c r="C19" s="79" t="s">
        <v>14</v>
      </c>
      <c r="D19" s="72" t="s">
        <v>81</v>
      </c>
    </row>
    <row r="20" spans="1:4" ht="17.25" customHeight="1">
      <c r="A20" s="43" t="s">
        <v>12</v>
      </c>
      <c r="B20" s="226">
        <v>28</v>
      </c>
      <c r="C20" s="226">
        <v>3</v>
      </c>
      <c r="D20" s="227">
        <v>0</v>
      </c>
    </row>
    <row r="21" spans="1:4" ht="17.25" customHeight="1">
      <c r="A21" s="74" t="s">
        <v>250</v>
      </c>
      <c r="B21" s="228">
        <v>11</v>
      </c>
      <c r="C21" s="256">
        <v>1</v>
      </c>
      <c r="D21" s="258" t="s">
        <v>334</v>
      </c>
    </row>
    <row r="22" spans="1:4" ht="17.25" customHeight="1">
      <c r="A22" s="64" t="s">
        <v>28</v>
      </c>
      <c r="B22" s="229">
        <v>4</v>
      </c>
      <c r="C22" s="261">
        <v>1</v>
      </c>
      <c r="D22" s="258" t="s">
        <v>334</v>
      </c>
    </row>
    <row r="23" spans="1:4" ht="17.25" customHeight="1">
      <c r="A23" s="64" t="s">
        <v>29</v>
      </c>
      <c r="B23" s="229">
        <v>6</v>
      </c>
      <c r="C23" s="261" t="s">
        <v>334</v>
      </c>
      <c r="D23" s="258" t="s">
        <v>334</v>
      </c>
    </row>
    <row r="24" spans="1:4" ht="17.25" customHeight="1">
      <c r="A24" s="64" t="s">
        <v>30</v>
      </c>
      <c r="B24" s="229">
        <v>1</v>
      </c>
      <c r="C24" s="261" t="s">
        <v>334</v>
      </c>
      <c r="D24" s="258" t="s">
        <v>334</v>
      </c>
    </row>
    <row r="25" spans="1:4" ht="17.25" customHeight="1">
      <c r="A25" s="64" t="s">
        <v>31</v>
      </c>
      <c r="B25" s="229">
        <v>2</v>
      </c>
      <c r="C25" s="261">
        <v>1</v>
      </c>
      <c r="D25" s="258" t="s">
        <v>334</v>
      </c>
    </row>
    <row r="26" spans="1:4" ht="17.25" customHeight="1">
      <c r="A26" s="64" t="s">
        <v>32</v>
      </c>
      <c r="B26" s="229">
        <v>2</v>
      </c>
      <c r="C26" s="261" t="s">
        <v>334</v>
      </c>
      <c r="D26" s="258" t="s">
        <v>334</v>
      </c>
    </row>
    <row r="27" spans="1:4" ht="17.25" customHeight="1">
      <c r="A27" s="64" t="s">
        <v>33</v>
      </c>
      <c r="B27" s="229">
        <v>1</v>
      </c>
      <c r="C27" s="261" t="s">
        <v>334</v>
      </c>
      <c r="D27" s="258" t="s">
        <v>334</v>
      </c>
    </row>
    <row r="28" spans="1:4" ht="17.25" customHeight="1">
      <c r="A28" s="64" t="s">
        <v>34</v>
      </c>
      <c r="B28" s="229">
        <v>0</v>
      </c>
      <c r="C28" s="261" t="s">
        <v>334</v>
      </c>
      <c r="D28" s="258" t="s">
        <v>334</v>
      </c>
    </row>
    <row r="29" spans="1:4" ht="17.25" customHeight="1">
      <c r="A29" s="64" t="s">
        <v>35</v>
      </c>
      <c r="B29" s="229">
        <v>0</v>
      </c>
      <c r="C29" s="261" t="s">
        <v>334</v>
      </c>
      <c r="D29" s="258" t="s">
        <v>334</v>
      </c>
    </row>
    <row r="30" spans="1:4" ht="17.25" customHeight="1">
      <c r="A30" s="75" t="s">
        <v>36</v>
      </c>
      <c r="B30" s="230">
        <v>1</v>
      </c>
      <c r="C30" s="259" t="s">
        <v>334</v>
      </c>
      <c r="D30" s="260" t="s">
        <v>334</v>
      </c>
    </row>
    <row r="31" spans="1:4" ht="16.5" customHeight="1">
      <c r="A31" s="6"/>
      <c r="D31" s="53" t="s">
        <v>90</v>
      </c>
    </row>
    <row r="32" ht="18" customHeight="1">
      <c r="A32" s="6"/>
    </row>
    <row r="33" ht="18" customHeight="1">
      <c r="A33" s="6"/>
    </row>
    <row r="34" ht="18" customHeight="1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  <colBreaks count="3" manualBreakCount="3">
    <brk id="4" max="65535" man="1"/>
    <brk id="13" max="65535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4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7.375" style="160" customWidth="1"/>
    <col min="2" max="2" width="13.625" style="160" customWidth="1"/>
    <col min="3" max="3" width="5.875" style="160" customWidth="1"/>
    <col min="4" max="4" width="0.875" style="160" customWidth="1"/>
    <col min="5" max="6" width="5.625" style="160" customWidth="1"/>
    <col min="7" max="16" width="4.375" style="160" customWidth="1"/>
    <col min="17" max="17" width="5.375" style="160" customWidth="1"/>
    <col min="18" max="16384" width="9.00390625" style="160" customWidth="1"/>
  </cols>
  <sheetData>
    <row r="1" spans="1:5" ht="18.75" customHeight="1">
      <c r="A1" s="30" t="s">
        <v>231</v>
      </c>
      <c r="B1" s="1"/>
      <c r="C1" s="1"/>
      <c r="D1" s="1"/>
      <c r="E1" s="1"/>
    </row>
    <row r="2" spans="1:8" ht="18.75" customHeight="1">
      <c r="A2" s="170" t="s">
        <v>259</v>
      </c>
      <c r="B2" s="171"/>
      <c r="C2" s="171"/>
      <c r="D2" s="171"/>
      <c r="E2" s="171"/>
      <c r="F2" s="171"/>
      <c r="G2" s="172"/>
      <c r="H2" s="172"/>
    </row>
    <row r="3" spans="1:17" ht="13.5" customHeight="1">
      <c r="A3" s="172"/>
      <c r="B3" s="172"/>
      <c r="C3" s="172"/>
      <c r="D3" s="172"/>
      <c r="Q3" s="31" t="s">
        <v>282</v>
      </c>
    </row>
    <row r="4" spans="1:17" ht="24" customHeight="1">
      <c r="A4" s="408" t="s">
        <v>104</v>
      </c>
      <c r="B4" s="409"/>
      <c r="C4" s="410"/>
      <c r="D4" s="45"/>
      <c r="E4" s="442" t="s">
        <v>283</v>
      </c>
      <c r="F4" s="409" t="s">
        <v>103</v>
      </c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44" t="s">
        <v>105</v>
      </c>
    </row>
    <row r="5" spans="1:17" ht="93" customHeight="1">
      <c r="A5" s="440"/>
      <c r="B5" s="441"/>
      <c r="C5" s="421"/>
      <c r="D5" s="47"/>
      <c r="E5" s="443"/>
      <c r="F5" s="48" t="s">
        <v>38</v>
      </c>
      <c r="G5" s="48" t="s">
        <v>39</v>
      </c>
      <c r="H5" s="48" t="s">
        <v>40</v>
      </c>
      <c r="I5" s="48" t="s">
        <v>41</v>
      </c>
      <c r="J5" s="48" t="s">
        <v>42</v>
      </c>
      <c r="K5" s="48" t="s">
        <v>43</v>
      </c>
      <c r="L5" s="48" t="s">
        <v>44</v>
      </c>
      <c r="M5" s="48" t="s">
        <v>45</v>
      </c>
      <c r="N5" s="48" t="s">
        <v>46</v>
      </c>
      <c r="O5" s="48" t="s">
        <v>47</v>
      </c>
      <c r="P5" s="48" t="s">
        <v>48</v>
      </c>
      <c r="Q5" s="445"/>
    </row>
    <row r="6" spans="1:18" ht="18" customHeight="1">
      <c r="A6" s="446" t="s">
        <v>260</v>
      </c>
      <c r="B6" s="447"/>
      <c r="C6" s="448"/>
      <c r="D6" s="49"/>
      <c r="E6" s="97">
        <f aca="true" t="shared" si="0" ref="E6:P6">SUM(E7:E23)</f>
        <v>0</v>
      </c>
      <c r="F6" s="97">
        <f t="shared" si="0"/>
        <v>0</v>
      </c>
      <c r="G6" s="97">
        <f t="shared" si="0"/>
        <v>0</v>
      </c>
      <c r="H6" s="97">
        <f t="shared" si="0"/>
        <v>0</v>
      </c>
      <c r="I6" s="97">
        <f t="shared" si="0"/>
        <v>0</v>
      </c>
      <c r="J6" s="97">
        <f t="shared" si="0"/>
        <v>0</v>
      </c>
      <c r="K6" s="97">
        <f t="shared" si="0"/>
        <v>0</v>
      </c>
      <c r="L6" s="97">
        <f t="shared" si="0"/>
        <v>0</v>
      </c>
      <c r="M6" s="97">
        <f t="shared" si="0"/>
        <v>0</v>
      </c>
      <c r="N6" s="97">
        <f t="shared" si="0"/>
        <v>0</v>
      </c>
      <c r="O6" s="97">
        <f t="shared" si="0"/>
        <v>0</v>
      </c>
      <c r="P6" s="97">
        <f t="shared" si="0"/>
        <v>0</v>
      </c>
      <c r="Q6" s="97">
        <v>2429</v>
      </c>
      <c r="R6" s="159"/>
    </row>
    <row r="7" spans="1:18" ht="18" customHeight="1">
      <c r="A7" s="403" t="s">
        <v>106</v>
      </c>
      <c r="B7" s="449"/>
      <c r="C7" s="449"/>
      <c r="D7" s="51"/>
      <c r="E7" s="123"/>
      <c r="F7" s="123">
        <f aca="true" t="shared" si="1" ref="F7:F19">SUM(G7:P7)</f>
        <v>0</v>
      </c>
      <c r="G7" s="98"/>
      <c r="H7" s="98"/>
      <c r="I7" s="98"/>
      <c r="J7" s="98"/>
      <c r="K7" s="98"/>
      <c r="L7" s="98"/>
      <c r="M7" s="99"/>
      <c r="N7" s="99"/>
      <c r="O7" s="98"/>
      <c r="P7" s="98"/>
      <c r="Q7" s="123">
        <v>362</v>
      </c>
      <c r="R7" s="159"/>
    </row>
    <row r="8" spans="1:18" ht="18" customHeight="1">
      <c r="A8" s="407" t="s">
        <v>107</v>
      </c>
      <c r="B8" s="438" t="s">
        <v>223</v>
      </c>
      <c r="C8" s="403"/>
      <c r="D8" s="33"/>
      <c r="E8" s="124"/>
      <c r="F8" s="124">
        <f t="shared" si="1"/>
        <v>0</v>
      </c>
      <c r="G8" s="113"/>
      <c r="H8" s="99"/>
      <c r="I8" s="99"/>
      <c r="J8" s="99"/>
      <c r="K8" s="99"/>
      <c r="L8" s="99"/>
      <c r="M8" s="99"/>
      <c r="N8" s="99"/>
      <c r="O8" s="99"/>
      <c r="P8" s="99"/>
      <c r="Q8" s="124">
        <v>6</v>
      </c>
      <c r="R8" s="159"/>
    </row>
    <row r="9" spans="1:18" ht="18" customHeight="1">
      <c r="A9" s="407"/>
      <c r="B9" s="403" t="s">
        <v>222</v>
      </c>
      <c r="C9" s="403"/>
      <c r="D9" s="33"/>
      <c r="E9" s="124"/>
      <c r="F9" s="124">
        <f t="shared" si="1"/>
        <v>0</v>
      </c>
      <c r="G9" s="113"/>
      <c r="H9" s="99"/>
      <c r="I9" s="99"/>
      <c r="J9" s="99"/>
      <c r="K9" s="99"/>
      <c r="L9" s="99"/>
      <c r="M9" s="99"/>
      <c r="N9" s="99"/>
      <c r="O9" s="99"/>
      <c r="P9" s="99"/>
      <c r="Q9" s="124">
        <v>49</v>
      </c>
      <c r="R9" s="159"/>
    </row>
    <row r="10" spans="1:18" ht="18" customHeight="1">
      <c r="A10" s="407"/>
      <c r="B10" s="403" t="s">
        <v>226</v>
      </c>
      <c r="C10" s="403"/>
      <c r="D10" s="15"/>
      <c r="E10" s="124"/>
      <c r="F10" s="124">
        <f t="shared" si="1"/>
        <v>0</v>
      </c>
      <c r="G10" s="113"/>
      <c r="H10" s="99"/>
      <c r="I10" s="99"/>
      <c r="J10" s="99"/>
      <c r="K10" s="99"/>
      <c r="L10" s="99"/>
      <c r="M10" s="99"/>
      <c r="N10" s="99"/>
      <c r="O10" s="99"/>
      <c r="P10" s="99"/>
      <c r="Q10" s="124">
        <v>94</v>
      </c>
      <c r="R10" s="159"/>
    </row>
    <row r="11" spans="1:18" ht="18" customHeight="1">
      <c r="A11" s="407"/>
      <c r="B11" s="403" t="s">
        <v>227</v>
      </c>
      <c r="C11" s="439"/>
      <c r="D11" s="15"/>
      <c r="E11" s="124"/>
      <c r="F11" s="124">
        <f t="shared" si="1"/>
        <v>0</v>
      </c>
      <c r="G11" s="113"/>
      <c r="H11" s="99"/>
      <c r="I11" s="99"/>
      <c r="J11" s="99"/>
      <c r="K11" s="99"/>
      <c r="L11" s="99"/>
      <c r="M11" s="99"/>
      <c r="N11" s="99"/>
      <c r="O11" s="99"/>
      <c r="P11" s="99"/>
      <c r="Q11" s="124">
        <v>146</v>
      </c>
      <c r="R11" s="159"/>
    </row>
    <row r="12" spans="1:18" ht="18" customHeight="1">
      <c r="A12" s="407"/>
      <c r="B12" s="403" t="s">
        <v>108</v>
      </c>
      <c r="C12" s="52" t="s">
        <v>109</v>
      </c>
      <c r="D12" s="52"/>
      <c r="E12" s="124"/>
      <c r="F12" s="124">
        <f t="shared" si="1"/>
        <v>0</v>
      </c>
      <c r="G12" s="113"/>
      <c r="H12" s="99"/>
      <c r="I12" s="99"/>
      <c r="J12" s="99"/>
      <c r="K12" s="99"/>
      <c r="L12" s="99"/>
      <c r="M12" s="99"/>
      <c r="N12" s="99"/>
      <c r="O12" s="99"/>
      <c r="P12" s="99"/>
      <c r="Q12" s="124">
        <v>1</v>
      </c>
      <c r="R12" s="159"/>
    </row>
    <row r="13" spans="1:18" ht="18" customHeight="1">
      <c r="A13" s="407"/>
      <c r="B13" s="403"/>
      <c r="C13" s="52" t="s">
        <v>110</v>
      </c>
      <c r="D13" s="52"/>
      <c r="E13" s="124"/>
      <c r="F13" s="124">
        <f t="shared" si="1"/>
        <v>0</v>
      </c>
      <c r="G13" s="113"/>
      <c r="H13" s="99"/>
      <c r="I13" s="99"/>
      <c r="J13" s="99"/>
      <c r="K13" s="99"/>
      <c r="L13" s="99"/>
      <c r="M13" s="99"/>
      <c r="N13" s="99"/>
      <c r="O13" s="99"/>
      <c r="P13" s="99"/>
      <c r="Q13" s="124">
        <f>SUM(R13:AA13)</f>
        <v>0</v>
      </c>
      <c r="R13" s="159"/>
    </row>
    <row r="14" spans="1:18" ht="27" customHeight="1">
      <c r="A14" s="407"/>
      <c r="B14" s="403" t="s">
        <v>63</v>
      </c>
      <c r="C14" s="403"/>
      <c r="D14" s="15"/>
      <c r="E14" s="124"/>
      <c r="F14" s="124">
        <f t="shared" si="1"/>
        <v>0</v>
      </c>
      <c r="G14" s="113"/>
      <c r="H14" s="99"/>
      <c r="I14" s="99"/>
      <c r="J14" s="99"/>
      <c r="K14" s="99"/>
      <c r="L14" s="99"/>
      <c r="M14" s="99"/>
      <c r="N14" s="99"/>
      <c r="O14" s="99"/>
      <c r="P14" s="99"/>
      <c r="Q14" s="124">
        <f>SUM(R14:AA14)</f>
        <v>0</v>
      </c>
      <c r="R14" s="159"/>
    </row>
    <row r="15" spans="1:18" ht="27" customHeight="1">
      <c r="A15" s="437" t="s">
        <v>111</v>
      </c>
      <c r="B15" s="403" t="s">
        <v>112</v>
      </c>
      <c r="C15" s="403"/>
      <c r="D15" s="15"/>
      <c r="E15" s="124"/>
      <c r="F15" s="124">
        <f t="shared" si="1"/>
        <v>0</v>
      </c>
      <c r="G15" s="113"/>
      <c r="H15" s="99"/>
      <c r="I15" s="99"/>
      <c r="J15" s="99"/>
      <c r="K15" s="99"/>
      <c r="L15" s="99"/>
      <c r="M15" s="99"/>
      <c r="N15" s="99"/>
      <c r="O15" s="99"/>
      <c r="P15" s="99"/>
      <c r="Q15" s="124">
        <v>2</v>
      </c>
      <c r="R15" s="159"/>
    </row>
    <row r="16" spans="1:18" ht="27" customHeight="1">
      <c r="A16" s="407"/>
      <c r="B16" s="403" t="s">
        <v>113</v>
      </c>
      <c r="C16" s="403"/>
      <c r="D16" s="15"/>
      <c r="E16" s="132"/>
      <c r="F16" s="124">
        <f t="shared" si="1"/>
        <v>0</v>
      </c>
      <c r="G16" s="113"/>
      <c r="H16" s="99"/>
      <c r="I16" s="99"/>
      <c r="J16" s="99"/>
      <c r="K16" s="99"/>
      <c r="L16" s="99"/>
      <c r="M16" s="99"/>
      <c r="N16" s="99"/>
      <c r="O16" s="99"/>
      <c r="P16" s="99"/>
      <c r="Q16" s="124">
        <v>215</v>
      </c>
      <c r="R16" s="159"/>
    </row>
    <row r="17" spans="1:18" ht="27" customHeight="1">
      <c r="A17" s="407" t="s">
        <v>114</v>
      </c>
      <c r="B17" s="403" t="s">
        <v>112</v>
      </c>
      <c r="C17" s="403"/>
      <c r="D17" s="15"/>
      <c r="E17" s="124"/>
      <c r="F17" s="124">
        <f t="shared" si="1"/>
        <v>0</v>
      </c>
      <c r="G17" s="113"/>
      <c r="H17" s="99"/>
      <c r="I17" s="99"/>
      <c r="J17" s="99"/>
      <c r="K17" s="99"/>
      <c r="L17" s="99"/>
      <c r="M17" s="99"/>
      <c r="N17" s="99"/>
      <c r="O17" s="99"/>
      <c r="P17" s="99"/>
      <c r="Q17" s="124">
        <v>15</v>
      </c>
      <c r="R17" s="159"/>
    </row>
    <row r="18" spans="1:18" ht="27" customHeight="1">
      <c r="A18" s="407"/>
      <c r="B18" s="403" t="s">
        <v>113</v>
      </c>
      <c r="C18" s="403"/>
      <c r="D18" s="15"/>
      <c r="E18" s="132"/>
      <c r="F18" s="124">
        <f t="shared" si="1"/>
        <v>0</v>
      </c>
      <c r="G18" s="113"/>
      <c r="H18" s="99"/>
      <c r="I18" s="99"/>
      <c r="J18" s="99"/>
      <c r="K18" s="99"/>
      <c r="L18" s="99"/>
      <c r="M18" s="99"/>
      <c r="N18" s="99"/>
      <c r="O18" s="99"/>
      <c r="P18" s="99"/>
      <c r="Q18" s="124">
        <v>173</v>
      </c>
      <c r="R18" s="159"/>
    </row>
    <row r="19" spans="1:18" ht="27" customHeight="1">
      <c r="A19" s="437" t="s">
        <v>115</v>
      </c>
      <c r="B19" s="438" t="s">
        <v>116</v>
      </c>
      <c r="C19" s="403"/>
      <c r="D19" s="15"/>
      <c r="E19" s="124"/>
      <c r="F19" s="124">
        <f t="shared" si="1"/>
        <v>0</v>
      </c>
      <c r="G19" s="113"/>
      <c r="H19" s="99"/>
      <c r="I19" s="99"/>
      <c r="J19" s="99"/>
      <c r="K19" s="99"/>
      <c r="L19" s="99"/>
      <c r="M19" s="99"/>
      <c r="N19" s="99"/>
      <c r="O19" s="99"/>
      <c r="P19" s="99"/>
      <c r="Q19" s="124">
        <v>14</v>
      </c>
      <c r="R19" s="159"/>
    </row>
    <row r="20" spans="1:18" ht="27" customHeight="1">
      <c r="A20" s="407"/>
      <c r="B20" s="438" t="s">
        <v>235</v>
      </c>
      <c r="C20" s="403"/>
      <c r="D20" s="15"/>
      <c r="E20" s="124"/>
      <c r="F20" s="124">
        <f>SUM(G20:P20)</f>
        <v>0</v>
      </c>
      <c r="G20" s="113"/>
      <c r="H20" s="99"/>
      <c r="I20" s="99"/>
      <c r="J20" s="99"/>
      <c r="K20" s="99"/>
      <c r="L20" s="99"/>
      <c r="M20" s="99"/>
      <c r="N20" s="99"/>
      <c r="O20" s="99"/>
      <c r="P20" s="99"/>
      <c r="Q20" s="124">
        <v>75</v>
      </c>
      <c r="R20" s="159"/>
    </row>
    <row r="21" spans="1:18" ht="27" customHeight="1">
      <c r="A21" s="407" t="s">
        <v>117</v>
      </c>
      <c r="B21" s="403" t="s">
        <v>255</v>
      </c>
      <c r="C21" s="403"/>
      <c r="D21" s="15"/>
      <c r="E21" s="124"/>
      <c r="F21" s="124">
        <f>SUM(G21:P21)/2</f>
        <v>0</v>
      </c>
      <c r="G21" s="113"/>
      <c r="H21" s="99"/>
      <c r="I21" s="99"/>
      <c r="J21" s="99"/>
      <c r="K21" s="99"/>
      <c r="L21" s="99"/>
      <c r="M21" s="99"/>
      <c r="N21" s="99"/>
      <c r="O21" s="99"/>
      <c r="P21" s="99"/>
      <c r="Q21" s="124">
        <v>480</v>
      </c>
      <c r="R21" s="159"/>
    </row>
    <row r="22" spans="1:18" ht="27" customHeight="1">
      <c r="A22" s="407" t="s">
        <v>118</v>
      </c>
      <c r="B22" s="403" t="s">
        <v>256</v>
      </c>
      <c r="C22" s="403"/>
      <c r="D22" s="15"/>
      <c r="E22" s="124"/>
      <c r="F22" s="124">
        <f>SUM(G22:P22)/2</f>
        <v>0</v>
      </c>
      <c r="G22" s="113"/>
      <c r="H22" s="99"/>
      <c r="I22" s="99"/>
      <c r="J22" s="99"/>
      <c r="K22" s="99"/>
      <c r="L22" s="99"/>
      <c r="M22" s="99"/>
      <c r="N22" s="99"/>
      <c r="O22" s="99"/>
      <c r="P22" s="99"/>
      <c r="Q22" s="124">
        <v>625</v>
      </c>
      <c r="R22" s="159"/>
    </row>
    <row r="23" spans="1:18" ht="27" customHeight="1">
      <c r="A23" s="404" t="s">
        <v>119</v>
      </c>
      <c r="B23" s="404"/>
      <c r="C23" s="404"/>
      <c r="D23" s="20"/>
      <c r="E23" s="133"/>
      <c r="F23" s="125">
        <f>SUM(G23:P23)</f>
        <v>0</v>
      </c>
      <c r="G23" s="68"/>
      <c r="H23" s="21"/>
      <c r="I23" s="21"/>
      <c r="J23" s="21"/>
      <c r="K23" s="21"/>
      <c r="L23" s="21"/>
      <c r="M23" s="21"/>
      <c r="N23" s="21"/>
      <c r="O23" s="21"/>
      <c r="P23" s="21"/>
      <c r="Q23" s="125">
        <v>172</v>
      </c>
      <c r="R23" s="159"/>
    </row>
    <row r="24" spans="1:17" ht="16.5" customHeight="1">
      <c r="A24" s="140"/>
      <c r="B24" s="4"/>
      <c r="C24" s="4"/>
      <c r="D24" s="4"/>
      <c r="E24" s="161"/>
      <c r="Q24" s="53" t="s">
        <v>90</v>
      </c>
    </row>
  </sheetData>
  <sheetProtection/>
  <mergeCells count="25">
    <mergeCell ref="A4:C5"/>
    <mergeCell ref="E4:E5"/>
    <mergeCell ref="F4:P4"/>
    <mergeCell ref="Q4:Q5"/>
    <mergeCell ref="A6:C6"/>
    <mergeCell ref="A7:C7"/>
    <mergeCell ref="A8:A14"/>
    <mergeCell ref="B8:C8"/>
    <mergeCell ref="B9:C9"/>
    <mergeCell ref="B10:C10"/>
    <mergeCell ref="B11:C11"/>
    <mergeCell ref="B12:B13"/>
    <mergeCell ref="B14:C14"/>
    <mergeCell ref="A15:A16"/>
    <mergeCell ref="B15:C15"/>
    <mergeCell ref="B16:C16"/>
    <mergeCell ref="A17:A18"/>
    <mergeCell ref="B17:C17"/>
    <mergeCell ref="B18:C18"/>
    <mergeCell ref="A23:C23"/>
    <mergeCell ref="A19:A22"/>
    <mergeCell ref="B19:C19"/>
    <mergeCell ref="B20:C20"/>
    <mergeCell ref="B21:C21"/>
    <mergeCell ref="B22:C22"/>
  </mergeCells>
  <printOptions horizontalCentered="1"/>
  <pageMargins left="0.6299212598425197" right="0.629921259842519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保健所保健管理課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事務係</dc:creator>
  <cp:keywords/>
  <dc:description/>
  <cp:lastModifiedBy>DTP</cp:lastModifiedBy>
  <cp:lastPrinted>2024-03-04T01:01:31Z</cp:lastPrinted>
  <dcterms:created xsi:type="dcterms:W3CDTF">1999-08-11T02:32:26Z</dcterms:created>
  <dcterms:modified xsi:type="dcterms:W3CDTF">2024-03-04T01:09:01Z</dcterms:modified>
  <cp:category/>
  <cp:version/>
  <cp:contentType/>
  <cp:contentStatus/>
</cp:coreProperties>
</file>