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1840" windowHeight="6375" tabRatio="915" firstSheet="6" activeTab="8"/>
  </bookViews>
  <sheets>
    <sheet name="1 精神障がい者把握数" sheetId="1" r:id="rId1"/>
    <sheet name="2 精神障がい者受療状況" sheetId="2" r:id="rId2"/>
    <sheet name="３新規精神障がい者状況調査票" sheetId="3" r:id="rId3"/>
    <sheet name="4 精神障がい者状況調査表除外状況 " sheetId="4" r:id="rId4"/>
    <sheet name="5 自立支援医療延件数" sheetId="5" r:id="rId5"/>
    <sheet name="6 精神保健福祉法処理件数" sheetId="6" r:id="rId6"/>
    <sheet name="7(1) 精神保健相談指導状況(障がい福祉課+こころのセンター" sheetId="7" r:id="rId7"/>
    <sheet name="7(2) 精神保健相談指導状況" sheetId="8" r:id="rId8"/>
    <sheet name="7(3) 精神保健相談指導状況(障がい福祉課+こころのセンター" sheetId="9" r:id="rId9"/>
  </sheets>
  <definedNames>
    <definedName name="_xlnm.Print_Area" localSheetId="0">'1 精神障がい者把握数'!$A$1:$U$21</definedName>
    <definedName name="_xlnm.Print_Area" localSheetId="2">'３新規精神障がい者状況調査票'!$A$1:$U$18</definedName>
    <definedName name="_xlnm.Print_Area" localSheetId="3">'4 精神障がい者状況調査表除外状況 '!$A$1:$G$19</definedName>
    <definedName name="_xlnm.Print_Area" localSheetId="4">'5 自立支援医療延件数'!$A$1:$H$16</definedName>
    <definedName name="_xlnm.Print_Area" localSheetId="5">'6 精神保健福祉法処理件数'!$A$1:$I$16</definedName>
    <definedName name="_xlnm.Print_Area" localSheetId="6">'7(1) 精神保健相談指導状況(障がい福祉課+こころのセンター'!$A$1:$T$28</definedName>
    <definedName name="_xlnm.Print_Area" localSheetId="7">'7(2) 精神保健相談指導状況'!$A$1:$S$18</definedName>
    <definedName name="_xlnm.Print_Area" localSheetId="8">'7(3) 精神保健相談指導状況(障がい福祉課+こころのセンター'!$A$1:$T$27</definedName>
  </definedNames>
  <calcPr fullCalcOnLoad="1"/>
</workbook>
</file>

<file path=xl/sharedStrings.xml><?xml version="1.0" encoding="utf-8"?>
<sst xmlns="http://schemas.openxmlformats.org/spreadsheetml/2006/main" count="384" uniqueCount="135">
  <si>
    <t>区分</t>
  </si>
  <si>
    <t>総数</t>
  </si>
  <si>
    <t>（人口千対）
有病率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</si>
  <si>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</si>
  <si>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</si>
  <si>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</si>
  <si>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</si>
  <si>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</si>
  <si>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</si>
  <si>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</si>
  <si>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</si>
  <si>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</si>
  <si>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</si>
  <si>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その他</t>
  </si>
  <si>
    <t>区分</t>
  </si>
  <si>
    <t>総　　数</t>
  </si>
  <si>
    <t>相談内容</t>
  </si>
  <si>
    <t>実数</t>
  </si>
  <si>
    <t>延数</t>
  </si>
  <si>
    <t>その他</t>
  </si>
  <si>
    <t>社会復帰</t>
  </si>
  <si>
    <t>薬物</t>
  </si>
  <si>
    <t>思春期</t>
  </si>
  <si>
    <t>総　　　数</t>
  </si>
  <si>
    <t>入院</t>
  </si>
  <si>
    <t>通　　　　　　　　院</t>
  </si>
  <si>
    <t>その他</t>
  </si>
  <si>
    <t>総　　数</t>
  </si>
  <si>
    <t>措置入院</t>
  </si>
  <si>
    <t>医療保護
入院</t>
  </si>
  <si>
    <t>その他の
入院</t>
  </si>
  <si>
    <t>その他の
通院</t>
  </si>
  <si>
    <t>死　　　亡</t>
  </si>
  <si>
    <t>転　　　　　　出</t>
  </si>
  <si>
    <t>寛解後３年
以上経過
したもの</t>
  </si>
  <si>
    <t>そ　の　他</t>
  </si>
  <si>
    <t>道　　　内</t>
  </si>
  <si>
    <t>道　　　外</t>
  </si>
  <si>
    <t>被用者保険</t>
  </si>
  <si>
    <r>
      <t>矯正施設の
長の通報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（法第26条）</t>
    </r>
  </si>
  <si>
    <r>
      <t>精神病院の
管理者の届出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（法第26条の2）</t>
    </r>
  </si>
  <si>
    <r>
      <t>措置入院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（法第29条）</t>
    </r>
  </si>
  <si>
    <t>§7　精　神　保　健</t>
  </si>
  <si>
    <t>総　数</t>
  </si>
  <si>
    <t>本　人</t>
  </si>
  <si>
    <t>家　族</t>
  </si>
  <si>
    <t>国　保</t>
  </si>
  <si>
    <t>生　保</t>
  </si>
  <si>
    <t xml:space="preserve">  (1)  相　談　状　況</t>
  </si>
  <si>
    <t>知的障害</t>
  </si>
  <si>
    <t>全市</t>
  </si>
  <si>
    <t>統合失調症</t>
  </si>
  <si>
    <t>6　精神保健福祉法に基づく処理件数</t>
  </si>
  <si>
    <t>脳気質性精神障害</t>
  </si>
  <si>
    <t>アルツハイマー病の認知症</t>
  </si>
  <si>
    <t>血管性認知症</t>
  </si>
  <si>
    <t>小計</t>
  </si>
  <si>
    <t>精神作用物質による精神及び行動の障害</t>
  </si>
  <si>
    <t>アルコール使用</t>
  </si>
  <si>
    <t>気分（感情）障害</t>
  </si>
  <si>
    <t>神経症性障害</t>
  </si>
  <si>
    <t>成人の人格及び行動の障害</t>
  </si>
  <si>
    <t>心理的発達の障害</t>
  </si>
  <si>
    <t>小児期及び青年期の行動及び情緒障害、特定不能の精神障害</t>
  </si>
  <si>
    <t>生理的障害及び身体的要因の　行動症候群</t>
  </si>
  <si>
    <t>以下は、表示しない（出力不要）</t>
  </si>
  <si>
    <t>5　自立支援医療（精神通院医療）の取扱い延件数</t>
  </si>
  <si>
    <t>自立支援医療に
よる通院</t>
  </si>
  <si>
    <t>（再　　　掲）</t>
  </si>
  <si>
    <t>自殺関連</t>
  </si>
  <si>
    <t>犯罪被害</t>
  </si>
  <si>
    <t xml:space="preserve">  (2)  訪問指導状況</t>
  </si>
  <si>
    <t xml:space="preserve">  (3)  電話相談状況</t>
  </si>
  <si>
    <t>アルツハイマー病の
認知症</t>
  </si>
  <si>
    <t>区　分</t>
  </si>
  <si>
    <t>総数</t>
  </si>
  <si>
    <t>発達障害</t>
  </si>
  <si>
    <t>こころの
センター
電話</t>
  </si>
  <si>
    <r>
      <t>相談内容</t>
    </r>
  </si>
  <si>
    <t>Ｆ　０</t>
  </si>
  <si>
    <t>Ｆ　１</t>
  </si>
  <si>
    <t>Ｆ２</t>
  </si>
  <si>
    <t>Ｆ３</t>
  </si>
  <si>
    <t>Ｆ４</t>
  </si>
  <si>
    <t>Ｆ５</t>
  </si>
  <si>
    <t>Ｆ６</t>
  </si>
  <si>
    <t>Ｆ７</t>
  </si>
  <si>
    <t>Ｆ８</t>
  </si>
  <si>
    <t>Ｆ９</t>
  </si>
  <si>
    <t>Ｇ</t>
  </si>
  <si>
    <t>てんかん</t>
  </si>
  <si>
    <t>Ｆ００</t>
  </si>
  <si>
    <t>Ｆ０１</t>
  </si>
  <si>
    <t>Ｆ１０</t>
  </si>
  <si>
    <t>Ｆ１５</t>
  </si>
  <si>
    <t>-</t>
  </si>
  <si>
    <t>-</t>
  </si>
  <si>
    <t>てんかん</t>
  </si>
  <si>
    <t>Ｆ００</t>
  </si>
  <si>
    <t>Ｆ０１</t>
  </si>
  <si>
    <t>Ｆ１０</t>
  </si>
  <si>
    <t>Ｆ１５</t>
  </si>
  <si>
    <t>資料　障がい保健福祉部障がい福祉課</t>
  </si>
  <si>
    <t>アルコール</t>
  </si>
  <si>
    <t>ひきこもり</t>
  </si>
  <si>
    <t>心の健康
作り相談</t>
  </si>
  <si>
    <t>資料　障がい保健福祉部精神保健福祉センター</t>
  </si>
  <si>
    <t>災害</t>
  </si>
  <si>
    <r>
      <t>診察及び
保護申請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（法第22条）</t>
    </r>
  </si>
  <si>
    <r>
      <t>警察官の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（法第23条）</t>
    </r>
  </si>
  <si>
    <r>
      <t>検察官の
通　　　　報</t>
    </r>
    <r>
      <rPr>
        <sz val="10"/>
        <rFont val="ＭＳ Ｐ明朝"/>
        <family val="1"/>
      </rPr>
      <t xml:space="preserve">
</t>
    </r>
    <r>
      <rPr>
        <sz val="8"/>
        <rFont val="ＭＳ Ｐ明朝"/>
        <family val="1"/>
      </rPr>
      <t>（法第24条）</t>
    </r>
  </si>
  <si>
    <r>
      <t>保護観察所
の長の通報</t>
    </r>
    <r>
      <rPr>
        <sz val="10"/>
        <rFont val="ＭＳ Ｐ明朝"/>
        <family val="1"/>
      </rPr>
      <t xml:space="preserve">
</t>
    </r>
    <r>
      <rPr>
        <sz val="7"/>
        <rFont val="ＭＳ Ｐ明朝"/>
        <family val="1"/>
      </rPr>
      <t>（法第25条）</t>
    </r>
  </si>
  <si>
    <t>その他</t>
  </si>
  <si>
    <t>ギャンブル</t>
  </si>
  <si>
    <t>後期高齢</t>
  </si>
  <si>
    <r>
      <t>7　精神保健</t>
    </r>
    <r>
      <rPr>
        <sz val="12"/>
        <rFont val="ＭＳ Ｐゴシック"/>
        <family val="3"/>
      </rPr>
      <t>相談・訪問指導状況</t>
    </r>
  </si>
  <si>
    <t>注）「寛解後３年以上経過したもの」については、把握困難な項目であるため、平成28年度から項目を削除している。</t>
  </si>
  <si>
    <r>
      <t xml:space="preserve">有病率
</t>
    </r>
    <r>
      <rPr>
        <sz val="8.5"/>
        <rFont val="ＭＳ Ｐ明朝"/>
        <family val="1"/>
      </rPr>
      <t>(人口千対)</t>
    </r>
  </si>
  <si>
    <t>3　新規精神障がい者状況調査表</t>
  </si>
  <si>
    <t>4　精神障がい者状況調査表除外状況</t>
  </si>
  <si>
    <t>1　精神障がい者把握数</t>
  </si>
  <si>
    <t>2　精神障がい者受療状況</t>
  </si>
  <si>
    <t>各年10月1日現在の推計人口</t>
  </si>
  <si>
    <t>令和3年度末時点</t>
  </si>
  <si>
    <t>(令和3年10月1日現在人口）</t>
  </si>
  <si>
    <t>令和3年度</t>
  </si>
  <si>
    <t>覚醒剤使用</t>
  </si>
  <si>
    <t>老人精神保健</t>
  </si>
  <si>
    <t>ゲーム</t>
  </si>
  <si>
    <t>摂食障害</t>
  </si>
  <si>
    <t>てんかん</t>
  </si>
  <si>
    <t>（再掲)
自死遺族</t>
  </si>
  <si>
    <t>その他</t>
  </si>
  <si>
    <t>(令和3年10月1日現在人口）</t>
  </si>
  <si>
    <t>こころの
センター
来所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</si>
</sst>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#,##0;_ * \-#,##0_ ;&quot;-&quot;;_ @_ "/>
    <numFmt numFmtId="180" formatCode="#,##0.0;_ * \-#,##0.0_ ;&quot;-&quot;;_ @_ "/>
    <numFmt numFmtId="181" formatCode="#,##0.00;_ * \-#,##0.00_ ;&quot;-&quot;;_ @_ "/>
    <numFmt numFmtId="182" formatCode="_ * #,##0;_ * \-#,##0_ ;_ * &quot;-&quot;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;&quot;△&quot;??,??0;&quot;－&quot;"/>
    <numFmt numFmtId="187" formatCode="[$€-2]\ #,##0.00_);[Red]\([$€-2]\ #,##0.00\)"/>
    <numFmt numFmtId="188" formatCode="#,##0;[Red]#,##0"/>
    <numFmt numFmtId="189" formatCode="0_);[Red]\(0\)"/>
    <numFmt numFmtId="190" formatCode="#,##0_);[Red]\(#,##0\)"/>
    <numFmt numFmtId="191" formatCode="_ * #,##0.0_ ;_ * \-#,##0.0_ ;_ * &quot;-&quot;_ ;_ @_ "/>
    <numFmt numFmtId="192" formatCode="_ * #,##0.00_ ;_ * \-#,##0.00_ ;_ * &quot;-&quot;_ ;_ @_ "/>
    <numFmt numFmtId="193" formatCode="#,##0;&quot;△&quot;#,##0;&quot;－&quot;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ＡＲ丸ゴシック体Ｍ"/>
      <family val="3"/>
    </font>
    <font>
      <sz val="9"/>
      <name val="ＭＳ 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distributed" textRotation="255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86" fontId="11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vertical="distributed" textRotation="255"/>
    </xf>
    <xf numFmtId="0" fontId="8" fillId="0" borderId="14" xfId="0" applyFont="1" applyFill="1" applyBorder="1" applyAlignment="1">
      <alignment vertical="distributed" textRotation="255"/>
    </xf>
    <xf numFmtId="0" fontId="12" fillId="0" borderId="14" xfId="0" applyFont="1" applyFill="1" applyBorder="1" applyAlignment="1">
      <alignment vertical="distributed" textRotation="255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distributed" textRotation="255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/>
    </xf>
    <xf numFmtId="182" fontId="1" fillId="0" borderId="0" xfId="0" applyNumberFormat="1" applyFont="1" applyFill="1" applyAlignment="1">
      <alignment/>
    </xf>
    <xf numFmtId="41" fontId="0" fillId="0" borderId="1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6" fontId="17" fillId="0" borderId="0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41" fontId="1" fillId="0" borderId="15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13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12" fillId="0" borderId="15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12" fillId="0" borderId="23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3" fillId="0" borderId="10" xfId="0" applyNumberFormat="1" applyFont="1" applyFill="1" applyBorder="1" applyAlignment="1">
      <alignment vertical="center"/>
    </xf>
    <xf numFmtId="41" fontId="13" fillId="0" borderId="13" xfId="0" applyNumberFormat="1" applyFont="1" applyFill="1" applyBorder="1" applyAlignment="1">
      <alignment vertical="center"/>
    </xf>
    <xf numFmtId="41" fontId="13" fillId="0" borderId="15" xfId="0" applyNumberFormat="1" applyFont="1" applyFill="1" applyBorder="1" applyAlignment="1">
      <alignment vertical="center"/>
    </xf>
    <xf numFmtId="41" fontId="13" fillId="0" borderId="23" xfId="0" applyNumberFormat="1" applyFont="1" applyFill="1" applyBorder="1" applyAlignment="1">
      <alignment vertical="center"/>
    </xf>
    <xf numFmtId="192" fontId="13" fillId="0" borderId="10" xfId="0" applyNumberFormat="1" applyFont="1" applyFill="1" applyBorder="1" applyAlignment="1">
      <alignment vertical="center"/>
    </xf>
    <xf numFmtId="192" fontId="13" fillId="0" borderId="13" xfId="0" applyNumberFormat="1" applyFont="1" applyFill="1" applyBorder="1" applyAlignment="1">
      <alignment vertical="center"/>
    </xf>
    <xf numFmtId="192" fontId="13" fillId="0" borderId="15" xfId="0" applyNumberFormat="1" applyFont="1" applyFill="1" applyBorder="1" applyAlignment="1">
      <alignment vertical="center"/>
    </xf>
    <xf numFmtId="192" fontId="13" fillId="0" borderId="23" xfId="0" applyNumberFormat="1" applyFont="1" applyFill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 shrinkToFit="1"/>
    </xf>
    <xf numFmtId="41" fontId="7" fillId="0" borderId="15" xfId="0" applyNumberFormat="1" applyFont="1" applyFill="1" applyBorder="1" applyAlignment="1">
      <alignment vertical="center" shrinkToFit="1"/>
    </xf>
    <xf numFmtId="41" fontId="7" fillId="0" borderId="10" xfId="0" applyNumberFormat="1" applyFont="1" applyFill="1" applyBorder="1" applyAlignment="1">
      <alignment vertical="center" shrinkToFit="1"/>
    </xf>
    <xf numFmtId="41" fontId="6" fillId="0" borderId="15" xfId="0" applyNumberFormat="1" applyFont="1" applyFill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shrinkToFi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 vertical="center" shrinkToFit="1"/>
    </xf>
    <xf numFmtId="41" fontId="8" fillId="0" borderId="23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3" fontId="12" fillId="0" borderId="13" xfId="0" applyNumberFormat="1" applyFont="1" applyFill="1" applyBorder="1" applyAlignment="1">
      <alignment horizontal="right" vertical="center"/>
    </xf>
    <xf numFmtId="43" fontId="12" fillId="0" borderId="15" xfId="0" applyNumberFormat="1" applyFont="1" applyFill="1" applyBorder="1" applyAlignment="1">
      <alignment horizontal="right" vertical="center"/>
    </xf>
    <xf numFmtId="43" fontId="12" fillId="0" borderId="23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21" xfId="0" applyFont="1" applyFill="1" applyBorder="1" applyAlignment="1">
      <alignment/>
    </xf>
    <xf numFmtId="0" fontId="6" fillId="0" borderId="0" xfId="0" applyFont="1" applyFill="1" applyAlignment="1">
      <alignment horizontal="left" vertical="center"/>
    </xf>
    <xf numFmtId="43" fontId="12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distributed" textRotation="255" wrapText="1"/>
    </xf>
    <xf numFmtId="0" fontId="8" fillId="0" borderId="13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distributed" textRotation="255"/>
    </xf>
    <xf numFmtId="41" fontId="7" fillId="0" borderId="33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vertical="center" shrinkToFit="1"/>
    </xf>
    <xf numFmtId="41" fontId="8" fillId="0" borderId="35" xfId="0" applyNumberFormat="1" applyFont="1" applyFill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41" fontId="1" fillId="0" borderId="36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12" fillId="0" borderId="33" xfId="0" applyFont="1" applyFill="1" applyBorder="1" applyAlignment="1">
      <alignment vertical="center"/>
    </xf>
    <xf numFmtId="41" fontId="12" fillId="0" borderId="33" xfId="0" applyNumberFormat="1" applyFont="1" applyFill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distributed" vertical="center"/>
    </xf>
    <xf numFmtId="41" fontId="0" fillId="0" borderId="34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horizontal="distributed" vertical="center"/>
    </xf>
    <xf numFmtId="41" fontId="0" fillId="0" borderId="21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distributed" vertical="center" wrapText="1"/>
    </xf>
    <xf numFmtId="41" fontId="0" fillId="0" borderId="46" xfId="0" applyNumberFormat="1" applyFont="1" applyFill="1" applyBorder="1" applyAlignment="1">
      <alignment vertical="center"/>
    </xf>
    <xf numFmtId="41" fontId="1" fillId="0" borderId="47" xfId="0" applyNumberFormat="1" applyFont="1" applyFill="1" applyBorder="1" applyAlignment="1">
      <alignment vertical="center"/>
    </xf>
    <xf numFmtId="41" fontId="1" fillId="0" borderId="48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/>
    </xf>
    <xf numFmtId="0" fontId="1" fillId="0" borderId="5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distributed" textRotation="255"/>
    </xf>
    <xf numFmtId="0" fontId="8" fillId="0" borderId="40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41" fontId="12" fillId="0" borderId="34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distributed" vertical="center" wrapText="1"/>
    </xf>
    <xf numFmtId="43" fontId="12" fillId="0" borderId="34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distributed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distributed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1" fillId="0" borderId="36" xfId="0" applyNumberFormat="1" applyFont="1" applyBorder="1" applyAlignment="1">
      <alignment vertical="center"/>
    </xf>
    <xf numFmtId="41" fontId="13" fillId="0" borderId="34" xfId="0" applyNumberFormat="1" applyFont="1" applyFill="1" applyBorder="1" applyAlignment="1">
      <alignment vertical="center"/>
    </xf>
    <xf numFmtId="41" fontId="8" fillId="0" borderId="36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1" fillId="0" borderId="52" xfId="0" applyNumberFormat="1" applyFont="1" applyFill="1" applyBorder="1" applyAlignment="1">
      <alignment vertical="center"/>
    </xf>
    <xf numFmtId="41" fontId="1" fillId="0" borderId="36" xfId="0" applyNumberFormat="1" applyFont="1" applyFill="1" applyBorder="1" applyAlignment="1">
      <alignment horizontal="center" vertical="center"/>
    </xf>
    <xf numFmtId="41" fontId="1" fillId="0" borderId="3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/>
    </xf>
    <xf numFmtId="0" fontId="8" fillId="0" borderId="13" xfId="0" applyFont="1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 textRotation="255"/>
    </xf>
    <xf numFmtId="0" fontId="8" fillId="0" borderId="14" xfId="0" applyFont="1" applyFill="1" applyBorder="1" applyAlignment="1">
      <alignment horizontal="center" vertical="distributed" textRotation="255"/>
    </xf>
    <xf numFmtId="38" fontId="1" fillId="0" borderId="0" xfId="0" applyNumberFormat="1" applyFont="1" applyAlignment="1">
      <alignment horizontal="right"/>
    </xf>
    <xf numFmtId="0" fontId="9" fillId="0" borderId="13" xfId="0" applyFont="1" applyFill="1" applyBorder="1" applyAlignment="1">
      <alignment horizontal="center" vertical="distributed" textRotation="255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8" fillId="0" borderId="36" xfId="0" applyFont="1" applyFill="1" applyBorder="1" applyAlignment="1">
      <alignment horizontal="center" vertical="distributed" textRotation="255"/>
    </xf>
    <xf numFmtId="0" fontId="8" fillId="0" borderId="53" xfId="0" applyFont="1" applyFill="1" applyBorder="1" applyAlignment="1">
      <alignment horizontal="center" vertical="distributed" textRotation="255"/>
    </xf>
    <xf numFmtId="0" fontId="9" fillId="0" borderId="13" xfId="0" applyFont="1" applyFill="1" applyBorder="1" applyAlignment="1">
      <alignment horizontal="center" vertical="distributed" textRotation="255" wrapText="1"/>
    </xf>
    <xf numFmtId="0" fontId="9" fillId="0" borderId="15" xfId="0" applyFont="1" applyFill="1" applyBorder="1" applyAlignment="1">
      <alignment horizontal="center" vertical="distributed" textRotation="255" wrapText="1"/>
    </xf>
    <xf numFmtId="0" fontId="9" fillId="0" borderId="14" xfId="0" applyFont="1" applyFill="1" applyBorder="1" applyAlignment="1">
      <alignment horizontal="center" vertical="distributed" textRotation="255" wrapText="1"/>
    </xf>
    <xf numFmtId="0" fontId="8" fillId="0" borderId="54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distributed" textRotation="255"/>
    </xf>
    <xf numFmtId="0" fontId="8" fillId="0" borderId="19" xfId="0" applyFont="1" applyFill="1" applyBorder="1" applyAlignment="1">
      <alignment horizontal="center" vertical="distributed" textRotation="255" wrapText="1"/>
    </xf>
    <xf numFmtId="0" fontId="8" fillId="0" borderId="15" xfId="0" applyFont="1" applyFill="1" applyBorder="1" applyAlignment="1">
      <alignment horizontal="center" vertical="distributed" textRotation="255" wrapText="1"/>
    </xf>
    <xf numFmtId="0" fontId="8" fillId="0" borderId="14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distributed"/>
    </xf>
    <xf numFmtId="0" fontId="8" fillId="0" borderId="56" xfId="0" applyFont="1" applyFill="1" applyBorder="1" applyAlignment="1">
      <alignment horizontal="center" vertical="distributed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 wrapText="1"/>
    </xf>
    <xf numFmtId="0" fontId="6" fillId="0" borderId="40" xfId="0" applyFont="1" applyFill="1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distributed" textRotation="255"/>
    </xf>
    <xf numFmtId="0" fontId="8" fillId="0" borderId="16" xfId="0" applyFont="1" applyFill="1" applyBorder="1" applyAlignment="1">
      <alignment horizontal="center" vertical="distributed" textRotation="255"/>
    </xf>
    <xf numFmtId="0" fontId="8" fillId="0" borderId="58" xfId="0" applyFont="1" applyFill="1" applyBorder="1" applyAlignment="1">
      <alignment horizontal="center" vertical="distributed" textRotation="255"/>
    </xf>
    <xf numFmtId="0" fontId="8" fillId="0" borderId="22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distributed" vertical="center" wrapText="1"/>
    </xf>
    <xf numFmtId="0" fontId="6" fillId="0" borderId="60" xfId="0" applyFont="1" applyFill="1" applyBorder="1" applyAlignment="1">
      <alignment horizontal="distributed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distributed" textRotation="255" wrapText="1"/>
    </xf>
    <xf numFmtId="0" fontId="8" fillId="0" borderId="62" xfId="0" applyFont="1" applyFill="1" applyBorder="1" applyAlignment="1">
      <alignment horizontal="center" vertical="distributed" textRotation="255" wrapText="1"/>
    </xf>
    <xf numFmtId="0" fontId="8" fillId="0" borderId="0" xfId="0" applyFont="1" applyFill="1" applyBorder="1" applyAlignment="1">
      <alignment horizontal="center" vertical="distributed" textRotation="255"/>
    </xf>
    <xf numFmtId="0" fontId="8" fillId="0" borderId="62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5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52" xfId="0" applyFont="1" applyFill="1" applyBorder="1" applyAlignment="1">
      <alignment horizontal="center" vertical="distributed" textRotation="255"/>
    </xf>
    <xf numFmtId="0" fontId="8" fillId="0" borderId="63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distributed" textRotation="255"/>
    </xf>
    <xf numFmtId="0" fontId="8" fillId="0" borderId="44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distributed" textRotation="255" wrapText="1"/>
    </xf>
    <xf numFmtId="0" fontId="8" fillId="0" borderId="35" xfId="0" applyFont="1" applyFill="1" applyBorder="1" applyAlignment="1">
      <alignment horizontal="center" vertical="distributed" textRotation="255"/>
    </xf>
    <xf numFmtId="41" fontId="1" fillId="0" borderId="10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38" fontId="1" fillId="0" borderId="0" xfId="49" applyFont="1" applyBorder="1" applyAlignment="1">
      <alignment vertical="center"/>
    </xf>
    <xf numFmtId="38" fontId="1" fillId="0" borderId="21" xfId="49" applyFont="1" applyBorder="1" applyAlignment="1">
      <alignment vertical="center"/>
    </xf>
    <xf numFmtId="41" fontId="12" fillId="0" borderId="28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</xdr:row>
      <xdr:rowOff>0</xdr:rowOff>
    </xdr:from>
    <xdr:to>
      <xdr:col>7</xdr:col>
      <xdr:colOff>723900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585787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0</xdr:rowOff>
    </xdr:from>
    <xdr:to>
      <xdr:col>8</xdr:col>
      <xdr:colOff>9525</xdr:colOff>
      <xdr:row>15</xdr:row>
      <xdr:rowOff>0</xdr:rowOff>
    </xdr:to>
    <xdr:sp>
      <xdr:nvSpPr>
        <xdr:cNvPr id="4" name="Line 2"/>
        <xdr:cNvSpPr>
          <a:spLocks/>
        </xdr:cNvSpPr>
      </xdr:nvSpPr>
      <xdr:spPr>
        <a:xfrm>
          <a:off x="5876925" y="409575"/>
          <a:ext cx="0" cy="3238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Normal="85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8.125" style="3" customWidth="1"/>
    <col min="2" max="21" width="6.125" style="3" customWidth="1"/>
    <col min="22" max="16384" width="9.00390625" style="3" customWidth="1"/>
  </cols>
  <sheetData>
    <row r="1" spans="1:3" s="125" customFormat="1" ht="21.75" customHeight="1">
      <c r="A1" s="124" t="s">
        <v>42</v>
      </c>
      <c r="B1" s="124"/>
      <c r="C1" s="124"/>
    </row>
    <row r="2" spans="1:3" ht="9" customHeight="1">
      <c r="A2" s="1"/>
      <c r="B2" s="1"/>
      <c r="C2" s="2"/>
    </row>
    <row r="3" spans="1:3" s="5" customFormat="1" ht="21.75" customHeight="1">
      <c r="A3" s="126" t="s">
        <v>120</v>
      </c>
      <c r="B3" s="4"/>
      <c r="C3" s="4"/>
    </row>
    <row r="4" spans="1:21" s="5" customFormat="1" ht="15.75" customHeight="1">
      <c r="A4" s="4"/>
      <c r="B4" s="4"/>
      <c r="C4" s="4"/>
      <c r="R4" s="6"/>
      <c r="S4" s="6"/>
      <c r="T4" s="6"/>
      <c r="U4" s="7" t="s">
        <v>123</v>
      </c>
    </row>
    <row r="5" spans="1:21" s="8" customFormat="1" ht="17.25" customHeight="1">
      <c r="A5" s="194" t="s">
        <v>0</v>
      </c>
      <c r="B5" s="197" t="s">
        <v>1</v>
      </c>
      <c r="C5" s="198" t="s">
        <v>2</v>
      </c>
      <c r="D5" s="201" t="s">
        <v>79</v>
      </c>
      <c r="E5" s="202"/>
      <c r="F5" s="202"/>
      <c r="G5" s="203"/>
      <c r="H5" s="204" t="s">
        <v>80</v>
      </c>
      <c r="I5" s="205"/>
      <c r="J5" s="205"/>
      <c r="K5" s="206"/>
      <c r="L5" s="37" t="s">
        <v>81</v>
      </c>
      <c r="M5" s="40" t="s">
        <v>82</v>
      </c>
      <c r="N5" s="38" t="s">
        <v>83</v>
      </c>
      <c r="O5" s="38" t="s">
        <v>84</v>
      </c>
      <c r="P5" s="38" t="s">
        <v>85</v>
      </c>
      <c r="Q5" s="38" t="s">
        <v>86</v>
      </c>
      <c r="R5" s="38" t="s">
        <v>87</v>
      </c>
      <c r="S5" s="39" t="s">
        <v>88</v>
      </c>
      <c r="T5" s="39" t="s">
        <v>89</v>
      </c>
      <c r="U5" s="163"/>
    </row>
    <row r="6" spans="1:21" s="8" customFormat="1" ht="17.25" customHeight="1">
      <c r="A6" s="195"/>
      <c r="B6" s="183"/>
      <c r="C6" s="199"/>
      <c r="D6" s="207" t="s">
        <v>53</v>
      </c>
      <c r="E6" s="208"/>
      <c r="F6" s="208"/>
      <c r="G6" s="209"/>
      <c r="H6" s="210" t="s">
        <v>57</v>
      </c>
      <c r="I6" s="211"/>
      <c r="J6" s="211"/>
      <c r="K6" s="212"/>
      <c r="L6" s="182" t="s">
        <v>51</v>
      </c>
      <c r="M6" s="182" t="s">
        <v>59</v>
      </c>
      <c r="N6" s="182" t="s">
        <v>60</v>
      </c>
      <c r="O6" s="191" t="s">
        <v>64</v>
      </c>
      <c r="P6" s="182" t="s">
        <v>61</v>
      </c>
      <c r="Q6" s="182" t="s">
        <v>49</v>
      </c>
      <c r="R6" s="182" t="s">
        <v>62</v>
      </c>
      <c r="S6" s="186" t="s">
        <v>63</v>
      </c>
      <c r="T6" s="182" t="s">
        <v>90</v>
      </c>
      <c r="U6" s="189" t="s">
        <v>13</v>
      </c>
    </row>
    <row r="7" spans="1:21" s="8" customFormat="1" ht="17.25" customHeight="1">
      <c r="A7" s="195"/>
      <c r="B7" s="183"/>
      <c r="C7" s="199"/>
      <c r="D7" s="32" t="s">
        <v>91</v>
      </c>
      <c r="E7" s="33" t="s">
        <v>92</v>
      </c>
      <c r="F7" s="128"/>
      <c r="G7" s="128"/>
      <c r="H7" s="35" t="s">
        <v>93</v>
      </c>
      <c r="I7" s="36" t="s">
        <v>94</v>
      </c>
      <c r="J7" s="29"/>
      <c r="K7" s="29"/>
      <c r="L7" s="183"/>
      <c r="M7" s="183"/>
      <c r="N7" s="183"/>
      <c r="O7" s="192"/>
      <c r="P7" s="183"/>
      <c r="Q7" s="183"/>
      <c r="R7" s="183"/>
      <c r="S7" s="187"/>
      <c r="T7" s="183"/>
      <c r="U7" s="189"/>
    </row>
    <row r="8" spans="1:21" s="8" customFormat="1" ht="117" customHeight="1">
      <c r="A8" s="196"/>
      <c r="B8" s="184"/>
      <c r="C8" s="200"/>
      <c r="D8" s="127" t="s">
        <v>73</v>
      </c>
      <c r="E8" s="19" t="s">
        <v>55</v>
      </c>
      <c r="F8" s="30" t="s">
        <v>13</v>
      </c>
      <c r="G8" s="30" t="s">
        <v>56</v>
      </c>
      <c r="H8" s="34" t="s">
        <v>58</v>
      </c>
      <c r="I8" s="129" t="s">
        <v>126</v>
      </c>
      <c r="J8" s="31" t="s">
        <v>13</v>
      </c>
      <c r="K8" s="31" t="s">
        <v>56</v>
      </c>
      <c r="L8" s="184"/>
      <c r="M8" s="184"/>
      <c r="N8" s="184"/>
      <c r="O8" s="193"/>
      <c r="P8" s="184"/>
      <c r="Q8" s="184"/>
      <c r="R8" s="184"/>
      <c r="S8" s="188"/>
      <c r="T8" s="184"/>
      <c r="U8" s="190"/>
    </row>
    <row r="9" spans="1:21" ht="24" customHeight="1">
      <c r="A9" s="165" t="s">
        <v>1</v>
      </c>
      <c r="B9" s="95">
        <f>SUM(B11:B20)</f>
        <v>70966</v>
      </c>
      <c r="C9" s="66" t="s">
        <v>95</v>
      </c>
      <c r="D9" s="66">
        <f>SUM(D11:D20)</f>
        <v>4706</v>
      </c>
      <c r="E9" s="66">
        <f>SUM(E11:E20)</f>
        <v>881</v>
      </c>
      <c r="F9" s="66">
        <f>SUM(F11:F20)</f>
        <v>3413</v>
      </c>
      <c r="G9" s="66">
        <f aca="true" t="shared" si="0" ref="G9:U9">SUM(G11:G20)</f>
        <v>9000</v>
      </c>
      <c r="H9" s="66">
        <f t="shared" si="0"/>
        <v>1181</v>
      </c>
      <c r="I9" s="66">
        <f t="shared" si="0"/>
        <v>258</v>
      </c>
      <c r="J9" s="66">
        <f t="shared" si="0"/>
        <v>214</v>
      </c>
      <c r="K9" s="66">
        <f t="shared" si="0"/>
        <v>1653</v>
      </c>
      <c r="L9" s="66">
        <f>SUM(L11:L20)</f>
        <v>15350</v>
      </c>
      <c r="M9" s="66">
        <f t="shared" si="0"/>
        <v>29217</v>
      </c>
      <c r="N9" s="66">
        <f t="shared" si="0"/>
        <v>4976</v>
      </c>
      <c r="O9" s="66">
        <f t="shared" si="0"/>
        <v>138</v>
      </c>
      <c r="P9" s="66">
        <f t="shared" si="0"/>
        <v>276</v>
      </c>
      <c r="Q9" s="66">
        <f t="shared" si="0"/>
        <v>679</v>
      </c>
      <c r="R9" s="66">
        <f t="shared" si="0"/>
        <v>3059</v>
      </c>
      <c r="S9" s="66">
        <f t="shared" si="0"/>
        <v>1707</v>
      </c>
      <c r="T9" s="66">
        <f t="shared" si="0"/>
        <v>4045</v>
      </c>
      <c r="U9" s="166">
        <f t="shared" si="0"/>
        <v>866</v>
      </c>
    </row>
    <row r="10" spans="1:21" ht="24" customHeight="1">
      <c r="A10" s="167" t="s">
        <v>117</v>
      </c>
      <c r="B10" s="66" t="s">
        <v>96</v>
      </c>
      <c r="C10" s="116">
        <f>B9/B25*1000</f>
        <v>35.96254252327663</v>
      </c>
      <c r="D10" s="116">
        <f>D9/B25*1000</f>
        <v>2.3848001171623006</v>
      </c>
      <c r="E10" s="116">
        <f>E9/B25*1000</f>
        <v>0.44645323060348213</v>
      </c>
      <c r="F10" s="116">
        <f>F9/B25*1000</f>
        <v>1.7295628559020255</v>
      </c>
      <c r="G10" s="116">
        <f>G9/B25*1000</f>
        <v>4.560816203667808</v>
      </c>
      <c r="H10" s="116">
        <f>H9/B25*1000</f>
        <v>0.5984804373924091</v>
      </c>
      <c r="I10" s="116">
        <f>I9/B25*1000</f>
        <v>0.13074339783847716</v>
      </c>
      <c r="J10" s="116">
        <f>J9/B25*1000</f>
        <v>0.10844607417610122</v>
      </c>
      <c r="K10" s="116">
        <f>K9/B25*1000</f>
        <v>0.8376699094069875</v>
      </c>
      <c r="L10" s="116">
        <f>L9/B25*1000</f>
        <v>7.7787254140334285</v>
      </c>
      <c r="M10" s="116">
        <f>M9/B25*1000</f>
        <v>14.805929669173596</v>
      </c>
      <c r="N10" s="116">
        <f>N9/B25*1000</f>
        <v>2.521624603272335</v>
      </c>
      <c r="O10" s="116">
        <f>O9/B25*1000</f>
        <v>0.06993251512290641</v>
      </c>
      <c r="P10" s="116">
        <f>P9/B25*1000</f>
        <v>0.13986503024581282</v>
      </c>
      <c r="Q10" s="116">
        <f>Q9/B25*1000</f>
        <v>0.34408824469893795</v>
      </c>
      <c r="R10" s="116">
        <f>R9/B25*1000</f>
        <v>1.5501707518910917</v>
      </c>
      <c r="S10" s="116">
        <f>S9/B25*1000</f>
        <v>0.8650348066289943</v>
      </c>
      <c r="T10" s="116">
        <f>T9/B25*1000</f>
        <v>2.049833504870698</v>
      </c>
      <c r="U10" s="168">
        <f>U9/B25*1000</f>
        <v>0.43885187026403577</v>
      </c>
    </row>
    <row r="11" spans="1:23" ht="24" customHeight="1">
      <c r="A11" s="169" t="s">
        <v>3</v>
      </c>
      <c r="B11" s="67">
        <f>SUM(G11+K11+L11+M11+N11+P11+O11+Q11+R11+S11+T11+U11)</f>
        <v>8198</v>
      </c>
      <c r="C11" s="107">
        <f>B11/B26*1000</f>
        <v>32.77155055245527</v>
      </c>
      <c r="D11" s="68">
        <v>527</v>
      </c>
      <c r="E11" s="68">
        <v>77</v>
      </c>
      <c r="F11" s="68">
        <v>402</v>
      </c>
      <c r="G11" s="68">
        <v>1006</v>
      </c>
      <c r="H11" s="68">
        <v>145</v>
      </c>
      <c r="I11" s="68">
        <v>32</v>
      </c>
      <c r="J11" s="68">
        <v>32</v>
      </c>
      <c r="K11" s="68">
        <v>209</v>
      </c>
      <c r="L11" s="68">
        <v>1861</v>
      </c>
      <c r="M11" s="68">
        <v>3466</v>
      </c>
      <c r="N11" s="68">
        <v>484</v>
      </c>
      <c r="O11" s="68">
        <v>25</v>
      </c>
      <c r="P11" s="68">
        <v>41</v>
      </c>
      <c r="Q11" s="68">
        <v>55</v>
      </c>
      <c r="R11" s="68">
        <v>330</v>
      </c>
      <c r="S11" s="68">
        <v>239</v>
      </c>
      <c r="T11" s="68">
        <v>326</v>
      </c>
      <c r="U11" s="170">
        <v>156</v>
      </c>
      <c r="V11" s="12"/>
      <c r="W11" s="8"/>
    </row>
    <row r="12" spans="1:23" ht="24" customHeight="1">
      <c r="A12" s="164" t="s">
        <v>4</v>
      </c>
      <c r="B12" s="69">
        <f>SUM(G12+K12+L12+M12+N12+P12+O12+Q12+R12+S12+T12+U12)</f>
        <v>9538</v>
      </c>
      <c r="C12" s="108">
        <f>B12/B27*1000</f>
        <v>32.94452484655478</v>
      </c>
      <c r="D12" s="70">
        <v>553</v>
      </c>
      <c r="E12" s="70">
        <v>107</v>
      </c>
      <c r="F12" s="70">
        <v>498</v>
      </c>
      <c r="G12" s="70">
        <v>1158</v>
      </c>
      <c r="H12" s="70">
        <v>118</v>
      </c>
      <c r="I12" s="70">
        <v>39</v>
      </c>
      <c r="J12" s="70">
        <v>26</v>
      </c>
      <c r="K12" s="70">
        <v>183</v>
      </c>
      <c r="L12" s="70">
        <v>2347</v>
      </c>
      <c r="M12" s="70">
        <v>3605</v>
      </c>
      <c r="N12" s="70">
        <v>649</v>
      </c>
      <c r="O12" s="70">
        <v>22</v>
      </c>
      <c r="P12" s="70">
        <v>31</v>
      </c>
      <c r="Q12" s="70">
        <v>65</v>
      </c>
      <c r="R12" s="70">
        <v>435</v>
      </c>
      <c r="S12" s="70">
        <v>235</v>
      </c>
      <c r="T12" s="70">
        <v>725</v>
      </c>
      <c r="U12" s="171">
        <v>83</v>
      </c>
      <c r="V12" s="12"/>
      <c r="W12" s="8"/>
    </row>
    <row r="13" spans="1:23" ht="24" customHeight="1">
      <c r="A13" s="164" t="s">
        <v>5</v>
      </c>
      <c r="B13" s="69">
        <f aca="true" t="shared" si="1" ref="B13:B20">SUM(G13+K13+L13+M13+N13+P13+O13+Q13+R13+S13+T13+U13)</f>
        <v>9927</v>
      </c>
      <c r="C13" s="108">
        <f aca="true" t="shared" si="2" ref="C13:C20">B13/B28*1000</f>
        <v>37.43127983529784</v>
      </c>
      <c r="D13" s="70">
        <v>689</v>
      </c>
      <c r="E13" s="70">
        <v>120</v>
      </c>
      <c r="F13" s="70">
        <v>510</v>
      </c>
      <c r="G13" s="70">
        <v>1319</v>
      </c>
      <c r="H13" s="70">
        <v>160</v>
      </c>
      <c r="I13" s="70">
        <v>60</v>
      </c>
      <c r="J13" s="70">
        <v>44</v>
      </c>
      <c r="K13" s="70">
        <v>264</v>
      </c>
      <c r="L13" s="70">
        <v>2134</v>
      </c>
      <c r="M13" s="70">
        <v>4055</v>
      </c>
      <c r="N13" s="70">
        <v>652</v>
      </c>
      <c r="O13" s="70">
        <v>16</v>
      </c>
      <c r="P13" s="70">
        <v>35</v>
      </c>
      <c r="Q13" s="70">
        <v>84</v>
      </c>
      <c r="R13" s="70">
        <v>432</v>
      </c>
      <c r="S13" s="70">
        <v>233</v>
      </c>
      <c r="T13" s="70">
        <v>683</v>
      </c>
      <c r="U13" s="171">
        <v>20</v>
      </c>
      <c r="V13" s="12"/>
      <c r="W13" s="8"/>
    </row>
    <row r="14" spans="1:23" ht="24" customHeight="1">
      <c r="A14" s="164" t="s">
        <v>6</v>
      </c>
      <c r="B14" s="69">
        <f t="shared" si="1"/>
        <v>9104</v>
      </c>
      <c r="C14" s="108">
        <f t="shared" si="2"/>
        <v>43.02254146779453</v>
      </c>
      <c r="D14" s="70">
        <v>665</v>
      </c>
      <c r="E14" s="70">
        <v>166</v>
      </c>
      <c r="F14" s="70">
        <v>461</v>
      </c>
      <c r="G14" s="70">
        <v>1292</v>
      </c>
      <c r="H14" s="70">
        <v>208</v>
      </c>
      <c r="I14" s="70">
        <v>42</v>
      </c>
      <c r="J14" s="70">
        <v>35</v>
      </c>
      <c r="K14" s="70">
        <v>285</v>
      </c>
      <c r="L14" s="70">
        <v>1951</v>
      </c>
      <c r="M14" s="70">
        <v>3777</v>
      </c>
      <c r="N14" s="70">
        <v>603</v>
      </c>
      <c r="O14" s="70">
        <v>11</v>
      </c>
      <c r="P14" s="70">
        <v>51</v>
      </c>
      <c r="Q14" s="70">
        <v>89</v>
      </c>
      <c r="R14" s="70">
        <v>322</v>
      </c>
      <c r="S14" s="70">
        <v>178</v>
      </c>
      <c r="T14" s="70">
        <v>495</v>
      </c>
      <c r="U14" s="171">
        <v>50</v>
      </c>
      <c r="V14" s="12"/>
      <c r="W14" s="8"/>
    </row>
    <row r="15" spans="1:22" ht="24" customHeight="1">
      <c r="A15" s="164" t="s">
        <v>7</v>
      </c>
      <c r="B15" s="69">
        <f t="shared" si="1"/>
        <v>4204</v>
      </c>
      <c r="C15" s="108">
        <f t="shared" si="2"/>
        <v>33.71588512218399</v>
      </c>
      <c r="D15" s="98">
        <v>293</v>
      </c>
      <c r="E15" s="98">
        <v>47</v>
      </c>
      <c r="F15" s="98">
        <v>169</v>
      </c>
      <c r="G15" s="70">
        <v>509</v>
      </c>
      <c r="H15" s="70">
        <v>43</v>
      </c>
      <c r="I15" s="70">
        <v>5</v>
      </c>
      <c r="J15" s="70">
        <v>7</v>
      </c>
      <c r="K15" s="70">
        <v>55</v>
      </c>
      <c r="L15" s="70">
        <v>942</v>
      </c>
      <c r="M15" s="70">
        <v>1796</v>
      </c>
      <c r="N15" s="70">
        <v>273</v>
      </c>
      <c r="O15" s="70">
        <v>6</v>
      </c>
      <c r="P15" s="70">
        <v>15</v>
      </c>
      <c r="Q15" s="70">
        <v>55</v>
      </c>
      <c r="R15" s="70">
        <v>186</v>
      </c>
      <c r="S15" s="70">
        <v>85</v>
      </c>
      <c r="T15" s="70">
        <v>282</v>
      </c>
      <c r="U15" s="171">
        <v>0</v>
      </c>
      <c r="V15" s="5"/>
    </row>
    <row r="16" spans="1:22" ht="24" customHeight="1">
      <c r="A16" s="164" t="s">
        <v>8</v>
      </c>
      <c r="B16" s="69">
        <f t="shared" si="1"/>
        <v>7650</v>
      </c>
      <c r="C16" s="108">
        <f t="shared" si="2"/>
        <v>33.907770863251955</v>
      </c>
      <c r="D16" s="70">
        <v>511</v>
      </c>
      <c r="E16" s="70">
        <v>75</v>
      </c>
      <c r="F16" s="70">
        <v>391</v>
      </c>
      <c r="G16" s="70">
        <v>977</v>
      </c>
      <c r="H16" s="70">
        <v>112</v>
      </c>
      <c r="I16" s="70">
        <v>24</v>
      </c>
      <c r="J16" s="70">
        <v>17</v>
      </c>
      <c r="K16" s="70">
        <v>153</v>
      </c>
      <c r="L16" s="70">
        <v>1436</v>
      </c>
      <c r="M16" s="70">
        <v>3338</v>
      </c>
      <c r="N16" s="70">
        <v>609</v>
      </c>
      <c r="O16" s="70">
        <v>14</v>
      </c>
      <c r="P16" s="70">
        <v>24</v>
      </c>
      <c r="Q16" s="70">
        <v>63</v>
      </c>
      <c r="R16" s="70">
        <v>331</v>
      </c>
      <c r="S16" s="70">
        <v>176</v>
      </c>
      <c r="T16" s="70">
        <v>405</v>
      </c>
      <c r="U16" s="171">
        <v>124</v>
      </c>
      <c r="V16" s="5"/>
    </row>
    <row r="17" spans="1:22" ht="24" customHeight="1">
      <c r="A17" s="164" t="s">
        <v>9</v>
      </c>
      <c r="B17" s="69">
        <f t="shared" si="1"/>
        <v>3581</v>
      </c>
      <c r="C17" s="108">
        <f t="shared" si="2"/>
        <v>32.07775339275317</v>
      </c>
      <c r="D17" s="70">
        <v>409</v>
      </c>
      <c r="E17" s="70">
        <v>84</v>
      </c>
      <c r="F17" s="70">
        <v>261</v>
      </c>
      <c r="G17" s="70">
        <v>754</v>
      </c>
      <c r="H17" s="70">
        <v>63</v>
      </c>
      <c r="I17" s="70">
        <v>9</v>
      </c>
      <c r="J17" s="70">
        <v>14</v>
      </c>
      <c r="K17" s="70">
        <v>86</v>
      </c>
      <c r="L17" s="70">
        <v>762</v>
      </c>
      <c r="M17" s="70">
        <v>1153</v>
      </c>
      <c r="N17" s="70">
        <v>224</v>
      </c>
      <c r="O17" s="70">
        <v>8</v>
      </c>
      <c r="P17" s="70">
        <v>15</v>
      </c>
      <c r="Q17" s="70">
        <v>87</v>
      </c>
      <c r="R17" s="70">
        <v>141</v>
      </c>
      <c r="S17" s="70">
        <v>97</v>
      </c>
      <c r="T17" s="70">
        <v>182</v>
      </c>
      <c r="U17" s="171">
        <v>72</v>
      </c>
      <c r="V17" s="5"/>
    </row>
    <row r="18" spans="1:22" ht="24" customHeight="1">
      <c r="A18" s="164" t="s">
        <v>10</v>
      </c>
      <c r="B18" s="69">
        <f t="shared" si="1"/>
        <v>4686</v>
      </c>
      <c r="C18" s="108">
        <f t="shared" si="2"/>
        <v>34.7080259532486</v>
      </c>
      <c r="D18" s="70">
        <v>395</v>
      </c>
      <c r="E18" s="70">
        <v>57</v>
      </c>
      <c r="F18" s="70">
        <v>241</v>
      </c>
      <c r="G18" s="70">
        <v>693</v>
      </c>
      <c r="H18" s="70">
        <v>86</v>
      </c>
      <c r="I18" s="70">
        <v>14</v>
      </c>
      <c r="J18" s="70">
        <v>10</v>
      </c>
      <c r="K18" s="70">
        <v>110</v>
      </c>
      <c r="L18" s="70">
        <v>1097</v>
      </c>
      <c r="M18" s="70">
        <v>1748</v>
      </c>
      <c r="N18" s="70">
        <v>305</v>
      </c>
      <c r="O18" s="70">
        <v>6</v>
      </c>
      <c r="P18" s="70">
        <v>10</v>
      </c>
      <c r="Q18" s="70">
        <v>57</v>
      </c>
      <c r="R18" s="70">
        <v>233</v>
      </c>
      <c r="S18" s="70">
        <v>118</v>
      </c>
      <c r="T18" s="70">
        <v>209</v>
      </c>
      <c r="U18" s="171">
        <v>100</v>
      </c>
      <c r="V18" s="5"/>
    </row>
    <row r="19" spans="1:22" ht="24" customHeight="1">
      <c r="A19" s="164" t="s">
        <v>11</v>
      </c>
      <c r="B19" s="69">
        <f t="shared" si="1"/>
        <v>7999</v>
      </c>
      <c r="C19" s="131">
        <f>B19/B34*1000</f>
        <v>36.83103033874971</v>
      </c>
      <c r="D19" s="70">
        <v>468</v>
      </c>
      <c r="E19" s="70">
        <v>95</v>
      </c>
      <c r="F19" s="70">
        <v>299</v>
      </c>
      <c r="G19" s="70">
        <v>862</v>
      </c>
      <c r="H19" s="70">
        <v>146</v>
      </c>
      <c r="I19" s="70">
        <v>22</v>
      </c>
      <c r="J19" s="70">
        <v>16</v>
      </c>
      <c r="K19" s="70">
        <v>184</v>
      </c>
      <c r="L19" s="70">
        <v>1640</v>
      </c>
      <c r="M19" s="70">
        <v>3490</v>
      </c>
      <c r="N19" s="70">
        <v>655</v>
      </c>
      <c r="O19" s="70">
        <v>21</v>
      </c>
      <c r="P19" s="70">
        <v>33</v>
      </c>
      <c r="Q19" s="70">
        <v>84</v>
      </c>
      <c r="R19" s="70">
        <v>320</v>
      </c>
      <c r="S19" s="70">
        <v>182</v>
      </c>
      <c r="T19" s="70">
        <v>387</v>
      </c>
      <c r="U19" s="171">
        <v>141</v>
      </c>
      <c r="V19" s="55"/>
    </row>
    <row r="20" spans="1:22" ht="24" customHeight="1">
      <c r="A20" s="172" t="s">
        <v>12</v>
      </c>
      <c r="B20" s="71">
        <f t="shared" si="1"/>
        <v>6079</v>
      </c>
      <c r="C20" s="109">
        <f t="shared" si="2"/>
        <v>42.595979343157246</v>
      </c>
      <c r="D20" s="72">
        <v>196</v>
      </c>
      <c r="E20" s="72">
        <v>53</v>
      </c>
      <c r="F20" s="72">
        <v>181</v>
      </c>
      <c r="G20" s="72">
        <v>430</v>
      </c>
      <c r="H20" s="72">
        <v>100</v>
      </c>
      <c r="I20" s="72">
        <v>11</v>
      </c>
      <c r="J20" s="72">
        <v>13</v>
      </c>
      <c r="K20" s="72">
        <v>124</v>
      </c>
      <c r="L20" s="72">
        <v>1180</v>
      </c>
      <c r="M20" s="72">
        <v>2789</v>
      </c>
      <c r="N20" s="72">
        <v>522</v>
      </c>
      <c r="O20" s="72">
        <v>9</v>
      </c>
      <c r="P20" s="72">
        <v>21</v>
      </c>
      <c r="Q20" s="72">
        <v>40</v>
      </c>
      <c r="R20" s="72">
        <v>329</v>
      </c>
      <c r="S20" s="72">
        <v>164</v>
      </c>
      <c r="T20" s="72">
        <v>351</v>
      </c>
      <c r="U20" s="173">
        <v>120</v>
      </c>
      <c r="V20" s="5"/>
    </row>
    <row r="21" spans="17:21" ht="16.5" customHeight="1">
      <c r="Q21" s="102"/>
      <c r="R21" s="15"/>
      <c r="S21" s="15"/>
      <c r="T21" s="15"/>
      <c r="U21" s="25" t="s">
        <v>102</v>
      </c>
    </row>
    <row r="23" ht="13.5">
      <c r="A23" s="3" t="s">
        <v>65</v>
      </c>
    </row>
    <row r="24" spans="1:11" ht="13.5">
      <c r="A24" s="3" t="s">
        <v>122</v>
      </c>
      <c r="D24" s="3" t="s">
        <v>124</v>
      </c>
      <c r="K24" s="28"/>
    </row>
    <row r="25" spans="1:9" ht="13.5">
      <c r="A25" s="3" t="s">
        <v>50</v>
      </c>
      <c r="B25" s="185">
        <v>1973331</v>
      </c>
      <c r="C25" s="185"/>
      <c r="I25" s="28"/>
    </row>
    <row r="26" spans="1:3" ht="13.5">
      <c r="A26" s="3" t="s">
        <v>3</v>
      </c>
      <c r="B26" s="181">
        <v>250156</v>
      </c>
      <c r="C26" s="181"/>
    </row>
    <row r="27" spans="1:3" ht="13.5">
      <c r="A27" s="3" t="s">
        <v>4</v>
      </c>
      <c r="B27" s="181">
        <v>289517</v>
      </c>
      <c r="C27" s="181"/>
    </row>
    <row r="28" spans="1:3" ht="13.5">
      <c r="A28" s="3" t="s">
        <v>5</v>
      </c>
      <c r="B28" s="181">
        <v>265206</v>
      </c>
      <c r="C28" s="181"/>
    </row>
    <row r="29" spans="1:3" ht="13.5">
      <c r="A29" s="3" t="s">
        <v>6</v>
      </c>
      <c r="B29" s="181">
        <v>211610</v>
      </c>
      <c r="C29" s="181"/>
    </row>
    <row r="30" spans="1:3" ht="13.5">
      <c r="A30" s="3" t="s">
        <v>7</v>
      </c>
      <c r="B30" s="181">
        <v>124689</v>
      </c>
      <c r="C30" s="181"/>
    </row>
    <row r="31" spans="1:3" ht="13.5">
      <c r="A31" s="3" t="s">
        <v>8</v>
      </c>
      <c r="B31" s="181">
        <v>225612</v>
      </c>
      <c r="C31" s="181"/>
    </row>
    <row r="32" spans="1:3" ht="13.5">
      <c r="A32" s="3" t="s">
        <v>9</v>
      </c>
      <c r="B32" s="181">
        <v>111635</v>
      </c>
      <c r="C32" s="181"/>
    </row>
    <row r="33" spans="1:3" ht="13.5">
      <c r="A33" s="3" t="s">
        <v>10</v>
      </c>
      <c r="B33" s="181">
        <v>135012</v>
      </c>
      <c r="C33" s="181"/>
    </row>
    <row r="34" spans="1:3" ht="13.5">
      <c r="A34" s="3" t="s">
        <v>11</v>
      </c>
      <c r="B34" s="181">
        <v>217181</v>
      </c>
      <c r="C34" s="181"/>
    </row>
    <row r="35" spans="1:3" ht="13.5">
      <c r="A35" s="3" t="s">
        <v>12</v>
      </c>
      <c r="B35" s="181">
        <v>142713</v>
      </c>
      <c r="C35" s="181"/>
    </row>
  </sheetData>
  <sheetProtection/>
  <mergeCells count="28">
    <mergeCell ref="A5:A8"/>
    <mergeCell ref="B5:B8"/>
    <mergeCell ref="C5:C8"/>
    <mergeCell ref="D5:G5"/>
    <mergeCell ref="H5:K5"/>
    <mergeCell ref="D6:G6"/>
    <mergeCell ref="H6:K6"/>
    <mergeCell ref="U6:U8"/>
    <mergeCell ref="R6:R8"/>
    <mergeCell ref="N6:N8"/>
    <mergeCell ref="O6:O8"/>
    <mergeCell ref="P6:P8"/>
    <mergeCell ref="Q6:Q8"/>
    <mergeCell ref="B26:C26"/>
    <mergeCell ref="L6:L8"/>
    <mergeCell ref="M6:M8"/>
    <mergeCell ref="B25:C25"/>
    <mergeCell ref="S6:S8"/>
    <mergeCell ref="T6:T8"/>
    <mergeCell ref="B34:C34"/>
    <mergeCell ref="B35:C35"/>
    <mergeCell ref="B27:C27"/>
    <mergeCell ref="B28:C28"/>
    <mergeCell ref="B29:C29"/>
    <mergeCell ref="B30:C30"/>
    <mergeCell ref="B31:C31"/>
    <mergeCell ref="B32:C32"/>
    <mergeCell ref="B33:C33"/>
  </mergeCells>
  <dataValidations count="1">
    <dataValidation allowBlank="1" showInputMessage="1" showErrorMessage="1" imeMode="off" sqref="D17:U17"/>
  </dataValidations>
  <printOptions horizontalCentered="1"/>
  <pageMargins left="0.3937007874015748" right="0.3937007874015748" top="0.7874015748031497" bottom="0.7874015748031497" header="0.3937007874015748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115" zoomScaleSheetLayoutView="115" zoomScalePageLayoutView="0" workbookViewId="0" topLeftCell="A1">
      <selection activeCell="H22" sqref="H22"/>
    </sheetView>
  </sheetViews>
  <sheetFormatPr defaultColWidth="9.00390625" defaultRowHeight="13.5"/>
  <cols>
    <col min="1" max="1" width="8.875" style="3" customWidth="1"/>
    <col min="2" max="9" width="8.625" style="3" customWidth="1"/>
    <col min="10" max="10" width="8.875" style="3" customWidth="1"/>
    <col min="11" max="16384" width="9.00390625" style="3" customWidth="1"/>
  </cols>
  <sheetData>
    <row r="1" spans="1:3" s="5" customFormat="1" ht="18.75" customHeight="1">
      <c r="A1" s="4" t="s">
        <v>121</v>
      </c>
      <c r="B1" s="4"/>
      <c r="C1" s="4"/>
    </row>
    <row r="2" s="5" customFormat="1" ht="13.5">
      <c r="J2" s="7" t="str">
        <f>'1 精神障がい者把握数'!U4</f>
        <v>令和3年度末時点</v>
      </c>
    </row>
    <row r="3" spans="1:10" s="8" customFormat="1" ht="18" customHeight="1">
      <c r="A3" s="213" t="s">
        <v>0</v>
      </c>
      <c r="B3" s="215" t="s">
        <v>27</v>
      </c>
      <c r="C3" s="217" t="s">
        <v>24</v>
      </c>
      <c r="D3" s="218"/>
      <c r="E3" s="218"/>
      <c r="F3" s="219"/>
      <c r="G3" s="222" t="s">
        <v>25</v>
      </c>
      <c r="H3" s="223"/>
      <c r="I3" s="224"/>
      <c r="J3" s="220" t="s">
        <v>26</v>
      </c>
    </row>
    <row r="4" spans="1:10" s="8" customFormat="1" ht="45" customHeight="1">
      <c r="A4" s="214"/>
      <c r="B4" s="216"/>
      <c r="C4" s="56" t="s">
        <v>27</v>
      </c>
      <c r="D4" s="56" t="s">
        <v>28</v>
      </c>
      <c r="E4" s="57" t="s">
        <v>29</v>
      </c>
      <c r="F4" s="57" t="s">
        <v>30</v>
      </c>
      <c r="G4" s="56" t="s">
        <v>23</v>
      </c>
      <c r="H4" s="57" t="s">
        <v>67</v>
      </c>
      <c r="I4" s="57" t="s">
        <v>31</v>
      </c>
      <c r="J4" s="221"/>
    </row>
    <row r="5" spans="1:10" ht="18" customHeight="1">
      <c r="A5" s="140" t="s">
        <v>1</v>
      </c>
      <c r="B5" s="45">
        <f>SUM(C5+G5+J5)</f>
        <v>70966</v>
      </c>
      <c r="C5" s="45">
        <f>SUM(D5:F5)</f>
        <v>2895</v>
      </c>
      <c r="D5" s="45">
        <f aca="true" t="shared" si="0" ref="D5:J5">SUM(D6:D15)</f>
        <v>4</v>
      </c>
      <c r="E5" s="45">
        <f t="shared" si="0"/>
        <v>2890</v>
      </c>
      <c r="F5" s="45">
        <f t="shared" si="0"/>
        <v>1</v>
      </c>
      <c r="G5" s="45">
        <f t="shared" si="0"/>
        <v>54620</v>
      </c>
      <c r="H5" s="45">
        <f t="shared" si="0"/>
        <v>50863</v>
      </c>
      <c r="I5" s="45">
        <f t="shared" si="0"/>
        <v>3757</v>
      </c>
      <c r="J5" s="153">
        <f t="shared" si="0"/>
        <v>13451</v>
      </c>
    </row>
    <row r="6" spans="1:10" ht="18" customHeight="1">
      <c r="A6" s="142" t="s">
        <v>3</v>
      </c>
      <c r="B6" s="73">
        <f>SUM(C6+G6+J6)</f>
        <v>8198</v>
      </c>
      <c r="C6" s="58">
        <v>430</v>
      </c>
      <c r="D6" s="58">
        <v>1</v>
      </c>
      <c r="E6" s="58">
        <v>429</v>
      </c>
      <c r="F6" s="58">
        <v>0</v>
      </c>
      <c r="G6" s="58">
        <f>H6+I6</f>
        <v>6379</v>
      </c>
      <c r="H6" s="58">
        <v>5872</v>
      </c>
      <c r="I6" s="58">
        <v>507</v>
      </c>
      <c r="J6" s="138">
        <v>1389</v>
      </c>
    </row>
    <row r="7" spans="1:10" ht="18" customHeight="1">
      <c r="A7" s="142" t="s">
        <v>4</v>
      </c>
      <c r="B7" s="73">
        <f aca="true" t="shared" si="1" ref="B7:B15">SUM(C7+G7+J7)</f>
        <v>9538</v>
      </c>
      <c r="C7" s="58">
        <v>460</v>
      </c>
      <c r="D7" s="58">
        <v>1</v>
      </c>
      <c r="E7" s="58">
        <v>459</v>
      </c>
      <c r="F7" s="58">
        <v>0</v>
      </c>
      <c r="G7" s="58">
        <f>H7+I7</f>
        <v>7519</v>
      </c>
      <c r="H7" s="58">
        <v>6982</v>
      </c>
      <c r="I7" s="58">
        <v>537</v>
      </c>
      <c r="J7" s="138">
        <v>1559</v>
      </c>
    </row>
    <row r="8" spans="1:10" ht="18" customHeight="1">
      <c r="A8" s="142" t="s">
        <v>5</v>
      </c>
      <c r="B8" s="73">
        <f t="shared" si="1"/>
        <v>9927</v>
      </c>
      <c r="C8" s="58">
        <v>389</v>
      </c>
      <c r="D8" s="58">
        <v>1</v>
      </c>
      <c r="E8" s="58">
        <v>388</v>
      </c>
      <c r="F8" s="58">
        <v>0</v>
      </c>
      <c r="G8" s="58">
        <f aca="true" t="shared" si="2" ref="G8:G15">H8+I8</f>
        <v>7934</v>
      </c>
      <c r="H8" s="58">
        <v>7415</v>
      </c>
      <c r="I8" s="58">
        <v>519</v>
      </c>
      <c r="J8" s="138">
        <v>1604</v>
      </c>
    </row>
    <row r="9" spans="1:10" ht="18" customHeight="1">
      <c r="A9" s="142" t="s">
        <v>6</v>
      </c>
      <c r="B9" s="73">
        <f t="shared" si="1"/>
        <v>9104</v>
      </c>
      <c r="C9" s="58">
        <v>180</v>
      </c>
      <c r="D9" s="58">
        <v>0</v>
      </c>
      <c r="E9" s="58">
        <v>180</v>
      </c>
      <c r="F9" s="58">
        <v>0</v>
      </c>
      <c r="G9" s="58">
        <f>H9+I9</f>
        <v>6917</v>
      </c>
      <c r="H9" s="58">
        <v>6486</v>
      </c>
      <c r="I9" s="58">
        <v>431</v>
      </c>
      <c r="J9" s="138">
        <v>2007</v>
      </c>
    </row>
    <row r="10" spans="1:10" ht="18" customHeight="1">
      <c r="A10" s="142" t="s">
        <v>7</v>
      </c>
      <c r="B10" s="73">
        <f t="shared" si="1"/>
        <v>4204</v>
      </c>
      <c r="C10" s="58">
        <v>127</v>
      </c>
      <c r="D10" s="58">
        <v>0</v>
      </c>
      <c r="E10" s="58">
        <v>127</v>
      </c>
      <c r="F10" s="58">
        <v>0</v>
      </c>
      <c r="G10" s="58">
        <f>H10+I10</f>
        <v>3504</v>
      </c>
      <c r="H10" s="58">
        <v>3310</v>
      </c>
      <c r="I10" s="58">
        <v>194</v>
      </c>
      <c r="J10" s="138">
        <v>573</v>
      </c>
    </row>
    <row r="11" spans="1:10" ht="18" customHeight="1">
      <c r="A11" s="142" t="s">
        <v>8</v>
      </c>
      <c r="B11" s="73">
        <f>SUM(C11+G11+J11)</f>
        <v>7650</v>
      </c>
      <c r="C11" s="58">
        <v>388</v>
      </c>
      <c r="D11" s="58">
        <v>0</v>
      </c>
      <c r="E11" s="58">
        <v>388</v>
      </c>
      <c r="F11" s="58">
        <v>0</v>
      </c>
      <c r="G11" s="58">
        <f t="shared" si="2"/>
        <v>6239</v>
      </c>
      <c r="H11" s="58">
        <v>5823</v>
      </c>
      <c r="I11" s="58">
        <v>416</v>
      </c>
      <c r="J11" s="138">
        <v>1023</v>
      </c>
    </row>
    <row r="12" spans="1:10" ht="18" customHeight="1">
      <c r="A12" s="142" t="s">
        <v>9</v>
      </c>
      <c r="B12" s="73">
        <f t="shared" si="1"/>
        <v>3581</v>
      </c>
      <c r="C12" s="58">
        <v>251</v>
      </c>
      <c r="D12" s="74">
        <v>0</v>
      </c>
      <c r="E12" s="74">
        <v>251</v>
      </c>
      <c r="F12" s="58">
        <v>0</v>
      </c>
      <c r="G12" s="58">
        <f t="shared" si="2"/>
        <v>2324</v>
      </c>
      <c r="H12" s="74">
        <v>2154</v>
      </c>
      <c r="I12" s="74">
        <v>170</v>
      </c>
      <c r="J12" s="174">
        <v>1006</v>
      </c>
    </row>
    <row r="13" spans="1:10" ht="18" customHeight="1">
      <c r="A13" s="142" t="s">
        <v>10</v>
      </c>
      <c r="B13" s="73">
        <f t="shared" si="1"/>
        <v>4686</v>
      </c>
      <c r="C13" s="58">
        <v>216</v>
      </c>
      <c r="D13" s="58">
        <v>1</v>
      </c>
      <c r="E13" s="58">
        <v>215</v>
      </c>
      <c r="F13" s="58">
        <v>0</v>
      </c>
      <c r="G13" s="58">
        <f>H13+I13</f>
        <v>3514</v>
      </c>
      <c r="H13" s="58">
        <v>3174</v>
      </c>
      <c r="I13" s="58">
        <v>340</v>
      </c>
      <c r="J13" s="138">
        <v>956</v>
      </c>
    </row>
    <row r="14" spans="1:10" ht="18" customHeight="1">
      <c r="A14" s="142" t="s">
        <v>11</v>
      </c>
      <c r="B14" s="73">
        <f t="shared" si="1"/>
        <v>7999</v>
      </c>
      <c r="C14" s="58">
        <v>269</v>
      </c>
      <c r="D14" s="58">
        <v>0</v>
      </c>
      <c r="E14" s="58">
        <v>268</v>
      </c>
      <c r="F14" s="58">
        <v>1</v>
      </c>
      <c r="G14" s="58">
        <f t="shared" si="2"/>
        <v>6594</v>
      </c>
      <c r="H14" s="58">
        <v>6209</v>
      </c>
      <c r="I14" s="58">
        <v>385</v>
      </c>
      <c r="J14" s="138">
        <v>1136</v>
      </c>
    </row>
    <row r="15" spans="1:10" ht="18" customHeight="1">
      <c r="A15" s="143" t="s">
        <v>12</v>
      </c>
      <c r="B15" s="47">
        <f t="shared" si="1"/>
        <v>6079</v>
      </c>
      <c r="C15" s="60">
        <v>185</v>
      </c>
      <c r="D15" s="60">
        <v>0</v>
      </c>
      <c r="E15" s="60">
        <v>185</v>
      </c>
      <c r="F15" s="60">
        <v>0</v>
      </c>
      <c r="G15" s="60">
        <f t="shared" si="2"/>
        <v>3696</v>
      </c>
      <c r="H15" s="60">
        <v>3438</v>
      </c>
      <c r="I15" s="60">
        <v>258</v>
      </c>
      <c r="J15" s="139">
        <v>2198</v>
      </c>
    </row>
    <row r="16" spans="8:10" ht="16.5" customHeight="1">
      <c r="H16" s="14"/>
      <c r="I16" s="14"/>
      <c r="J16" s="25" t="s">
        <v>102</v>
      </c>
    </row>
    <row r="18" spans="11:13" ht="13.5">
      <c r="K18" s="15"/>
      <c r="L18" s="15"/>
      <c r="M18" s="15"/>
    </row>
  </sheetData>
  <sheetProtection/>
  <mergeCells count="5">
    <mergeCell ref="A3:A4"/>
    <mergeCell ref="B3:B4"/>
    <mergeCell ref="C3:F3"/>
    <mergeCell ref="J3:J4"/>
    <mergeCell ref="G3:I3"/>
  </mergeCells>
  <dataValidations count="1">
    <dataValidation allowBlank="1" showInputMessage="1" showErrorMessage="1" imeMode="off" sqref="H12:J12 D12:E12"/>
  </dataValidations>
  <printOptions/>
  <pageMargins left="0.5905511811023623" right="0.5905511811023623" top="6.299212598425197" bottom="0.5905511811023623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="115" zoomScaleSheetLayoutView="115" zoomScalePageLayoutView="0" workbookViewId="0" topLeftCell="A1">
      <selection activeCell="Y17" sqref="Y17"/>
    </sheetView>
  </sheetViews>
  <sheetFormatPr defaultColWidth="9.00390625" defaultRowHeight="13.5"/>
  <cols>
    <col min="1" max="1" width="6.25390625" style="3" customWidth="1"/>
    <col min="2" max="2" width="5.50390625" style="3" customWidth="1"/>
    <col min="3" max="3" width="6.50390625" style="3" customWidth="1"/>
    <col min="4" max="4" width="4.375" style="3" customWidth="1"/>
    <col min="5" max="5" width="4.75390625" style="3" customWidth="1"/>
    <col min="6" max="6" width="4.25390625" style="3" customWidth="1"/>
    <col min="7" max="7" width="5.75390625" style="3" customWidth="1"/>
    <col min="8" max="8" width="4.25390625" style="3" customWidth="1"/>
    <col min="9" max="10" width="3.875" style="3" customWidth="1"/>
    <col min="11" max="11" width="4.375" style="3" customWidth="1"/>
    <col min="12" max="12" width="5.875" style="3" customWidth="1"/>
    <col min="13" max="13" width="5.75390625" style="3" customWidth="1"/>
    <col min="14" max="14" width="4.25390625" style="3" customWidth="1"/>
    <col min="15" max="17" width="3.875" style="3" customWidth="1"/>
    <col min="18" max="18" width="4.25390625" style="3" customWidth="1"/>
    <col min="19" max="19" width="5.00390625" style="3" customWidth="1"/>
    <col min="20" max="20" width="4.625" style="3" customWidth="1"/>
    <col min="21" max="21" width="4.375" style="3" customWidth="1"/>
    <col min="22" max="22" width="9.125" style="3" bestFit="1" customWidth="1"/>
    <col min="23" max="16384" width="9.00390625" style="3" customWidth="1"/>
  </cols>
  <sheetData>
    <row r="1" ht="18.75" customHeight="1">
      <c r="A1" s="13" t="s">
        <v>118</v>
      </c>
    </row>
    <row r="2" spans="1:21" s="5" customFormat="1" ht="13.5" customHeight="1">
      <c r="A2" s="4"/>
      <c r="B2" s="4"/>
      <c r="Q2" s="6"/>
      <c r="R2" s="7"/>
      <c r="U2" s="7" t="s">
        <v>125</v>
      </c>
    </row>
    <row r="3" spans="1:21" s="8" customFormat="1" ht="15" customHeight="1">
      <c r="A3" s="213" t="s">
        <v>0</v>
      </c>
      <c r="B3" s="225" t="s">
        <v>1</v>
      </c>
      <c r="C3" s="227" t="s">
        <v>2</v>
      </c>
      <c r="D3" s="201" t="s">
        <v>79</v>
      </c>
      <c r="E3" s="202"/>
      <c r="F3" s="202"/>
      <c r="G3" s="203"/>
      <c r="H3" s="204" t="s">
        <v>80</v>
      </c>
      <c r="I3" s="205"/>
      <c r="J3" s="205"/>
      <c r="K3" s="206"/>
      <c r="L3" s="37" t="s">
        <v>81</v>
      </c>
      <c r="M3" s="40" t="s">
        <v>82</v>
      </c>
      <c r="N3" s="40" t="s">
        <v>83</v>
      </c>
      <c r="O3" s="40" t="s">
        <v>84</v>
      </c>
      <c r="P3" s="40" t="s">
        <v>85</v>
      </c>
      <c r="Q3" s="40" t="s">
        <v>86</v>
      </c>
      <c r="R3" s="40" t="s">
        <v>87</v>
      </c>
      <c r="S3" s="41" t="s">
        <v>88</v>
      </c>
      <c r="T3" s="41" t="s">
        <v>89</v>
      </c>
      <c r="U3" s="163"/>
    </row>
    <row r="4" spans="1:21" s="8" customFormat="1" ht="15" customHeight="1">
      <c r="A4" s="228"/>
      <c r="B4" s="184"/>
      <c r="C4" s="200"/>
      <c r="D4" s="207" t="s">
        <v>53</v>
      </c>
      <c r="E4" s="208"/>
      <c r="F4" s="208"/>
      <c r="G4" s="209"/>
      <c r="H4" s="210" t="s">
        <v>57</v>
      </c>
      <c r="I4" s="211"/>
      <c r="J4" s="211"/>
      <c r="K4" s="212"/>
      <c r="L4" s="230" t="s">
        <v>51</v>
      </c>
      <c r="M4" s="182" t="s">
        <v>59</v>
      </c>
      <c r="N4" s="183" t="s">
        <v>60</v>
      </c>
      <c r="O4" s="192" t="s">
        <v>64</v>
      </c>
      <c r="P4" s="183" t="s">
        <v>61</v>
      </c>
      <c r="Q4" s="183" t="s">
        <v>49</v>
      </c>
      <c r="R4" s="183" t="s">
        <v>62</v>
      </c>
      <c r="S4" s="187" t="s">
        <v>63</v>
      </c>
      <c r="T4" s="183" t="s">
        <v>97</v>
      </c>
      <c r="U4" s="189" t="s">
        <v>13</v>
      </c>
    </row>
    <row r="5" spans="1:21" s="8" customFormat="1" ht="15" customHeight="1">
      <c r="A5" s="228"/>
      <c r="B5" s="226"/>
      <c r="C5" s="226"/>
      <c r="D5" s="32" t="s">
        <v>98</v>
      </c>
      <c r="E5" s="33" t="s">
        <v>99</v>
      </c>
      <c r="F5" s="128"/>
      <c r="G5" s="128"/>
      <c r="H5" s="35" t="s">
        <v>100</v>
      </c>
      <c r="I5" s="36" t="s">
        <v>101</v>
      </c>
      <c r="J5" s="29"/>
      <c r="K5" s="29"/>
      <c r="L5" s="231"/>
      <c r="M5" s="183"/>
      <c r="N5" s="183"/>
      <c r="O5" s="192"/>
      <c r="P5" s="183"/>
      <c r="Q5" s="183"/>
      <c r="R5" s="183"/>
      <c r="S5" s="187"/>
      <c r="T5" s="183"/>
      <c r="U5" s="189"/>
    </row>
    <row r="6" spans="1:21" s="8" customFormat="1" ht="87" customHeight="1">
      <c r="A6" s="229"/>
      <c r="B6" s="226"/>
      <c r="C6" s="226"/>
      <c r="D6" s="19" t="s">
        <v>54</v>
      </c>
      <c r="E6" s="19" t="s">
        <v>55</v>
      </c>
      <c r="F6" s="30" t="s">
        <v>13</v>
      </c>
      <c r="G6" s="30" t="s">
        <v>56</v>
      </c>
      <c r="H6" s="34" t="s">
        <v>58</v>
      </c>
      <c r="I6" s="129" t="s">
        <v>126</v>
      </c>
      <c r="J6" s="30" t="s">
        <v>13</v>
      </c>
      <c r="K6" s="30" t="s">
        <v>56</v>
      </c>
      <c r="L6" s="232"/>
      <c r="M6" s="184"/>
      <c r="N6" s="184"/>
      <c r="O6" s="193"/>
      <c r="P6" s="184"/>
      <c r="Q6" s="184"/>
      <c r="R6" s="184"/>
      <c r="S6" s="188"/>
      <c r="T6" s="184"/>
      <c r="U6" s="190"/>
    </row>
    <row r="7" spans="1:22" ht="19.5" customHeight="1">
      <c r="A7" s="140" t="s">
        <v>1</v>
      </c>
      <c r="B7" s="75">
        <f>SUM(B8:B17)</f>
        <v>8891</v>
      </c>
      <c r="C7" s="79">
        <f>B7/B24*1000</f>
        <v>4.505579651867832</v>
      </c>
      <c r="D7" s="75">
        <f aca="true" t="shared" si="0" ref="D7:U7">SUM(D8:D17)</f>
        <v>753</v>
      </c>
      <c r="E7" s="75">
        <f t="shared" si="0"/>
        <v>124</v>
      </c>
      <c r="F7" s="75">
        <f t="shared" si="0"/>
        <v>559</v>
      </c>
      <c r="G7" s="75">
        <f t="shared" si="0"/>
        <v>1436</v>
      </c>
      <c r="H7" s="75">
        <f t="shared" si="0"/>
        <v>141</v>
      </c>
      <c r="I7" s="75">
        <f t="shared" si="0"/>
        <v>46</v>
      </c>
      <c r="J7" s="75">
        <f t="shared" si="0"/>
        <v>26</v>
      </c>
      <c r="K7" s="75">
        <f t="shared" si="0"/>
        <v>213</v>
      </c>
      <c r="L7" s="75">
        <f>SUM(L8:L17)</f>
        <v>1096</v>
      </c>
      <c r="M7" s="75">
        <f>SUM(M8:M17)</f>
        <v>3802</v>
      </c>
      <c r="N7" s="75">
        <f>SUM(N8:N17)</f>
        <v>899</v>
      </c>
      <c r="O7" s="75">
        <f t="shared" si="0"/>
        <v>25</v>
      </c>
      <c r="P7" s="75">
        <f t="shared" si="0"/>
        <v>33</v>
      </c>
      <c r="Q7" s="75">
        <f t="shared" si="0"/>
        <v>84</v>
      </c>
      <c r="R7" s="75">
        <f t="shared" si="0"/>
        <v>379</v>
      </c>
      <c r="S7" s="75">
        <f t="shared" si="0"/>
        <v>318</v>
      </c>
      <c r="T7" s="75">
        <f t="shared" si="0"/>
        <v>366</v>
      </c>
      <c r="U7" s="175">
        <f t="shared" si="0"/>
        <v>240</v>
      </c>
      <c r="V7" s="5"/>
    </row>
    <row r="8" spans="1:21" ht="19.5" customHeight="1">
      <c r="A8" s="141" t="s">
        <v>3</v>
      </c>
      <c r="B8" s="76">
        <f>SUM(G8+K8+L8+M8+N8+P8+O8+Q8+R8+S8+T8+U8)</f>
        <v>595</v>
      </c>
      <c r="C8" s="80">
        <f>B8/B25*1000</f>
        <v>2.3785158061369702</v>
      </c>
      <c r="D8" s="83">
        <v>66</v>
      </c>
      <c r="E8" s="83">
        <v>6</v>
      </c>
      <c r="F8" s="84">
        <v>39</v>
      </c>
      <c r="G8" s="84">
        <f>SUM(D8:F8)</f>
        <v>111</v>
      </c>
      <c r="H8" s="84">
        <v>13</v>
      </c>
      <c r="I8" s="84">
        <v>4</v>
      </c>
      <c r="J8" s="84">
        <v>0</v>
      </c>
      <c r="K8" s="84">
        <f>SUM(H8:J8)</f>
        <v>17</v>
      </c>
      <c r="L8" s="84">
        <v>71</v>
      </c>
      <c r="M8" s="84">
        <v>257</v>
      </c>
      <c r="N8" s="84">
        <v>52</v>
      </c>
      <c r="O8" s="84">
        <v>1</v>
      </c>
      <c r="P8" s="84">
        <v>1</v>
      </c>
      <c r="Q8" s="84">
        <v>5</v>
      </c>
      <c r="R8" s="84">
        <v>22</v>
      </c>
      <c r="S8" s="84">
        <v>28</v>
      </c>
      <c r="T8" s="84">
        <v>30</v>
      </c>
      <c r="U8" s="134">
        <v>0</v>
      </c>
    </row>
    <row r="9" spans="1:21" ht="19.5" customHeight="1">
      <c r="A9" s="142" t="s">
        <v>4</v>
      </c>
      <c r="B9" s="77">
        <f aca="true" t="shared" si="1" ref="B9:B17">SUM(G9+K9+L9+M9+N9+P9+O9+Q9+R9+S9+T9+U9)</f>
        <v>2131</v>
      </c>
      <c r="C9" s="81">
        <f aca="true" t="shared" si="2" ref="C9:C15">B9/B26*1000</f>
        <v>7.360534959950538</v>
      </c>
      <c r="D9" s="84">
        <v>312</v>
      </c>
      <c r="E9" s="84">
        <v>59</v>
      </c>
      <c r="F9" s="84">
        <v>224</v>
      </c>
      <c r="G9" s="84">
        <f>SUM(D9:F9)</f>
        <v>595</v>
      </c>
      <c r="H9" s="84">
        <v>42</v>
      </c>
      <c r="I9" s="84">
        <v>8</v>
      </c>
      <c r="J9" s="84">
        <v>9</v>
      </c>
      <c r="K9" s="84">
        <f aca="true" t="shared" si="3" ref="K9:K17">SUM(H9:J9)</f>
        <v>59</v>
      </c>
      <c r="L9" s="84">
        <v>456</v>
      </c>
      <c r="M9" s="84">
        <v>569</v>
      </c>
      <c r="N9" s="84">
        <v>146</v>
      </c>
      <c r="O9" s="84">
        <v>10</v>
      </c>
      <c r="P9" s="84">
        <v>8</v>
      </c>
      <c r="Q9" s="84">
        <v>16</v>
      </c>
      <c r="R9" s="84">
        <v>65</v>
      </c>
      <c r="S9" s="84">
        <v>49</v>
      </c>
      <c r="T9" s="84">
        <v>75</v>
      </c>
      <c r="U9" s="134">
        <v>83</v>
      </c>
    </row>
    <row r="10" spans="1:22" ht="19.5" customHeight="1">
      <c r="A10" s="142" t="s">
        <v>5</v>
      </c>
      <c r="B10" s="77">
        <f t="shared" si="1"/>
        <v>1334</v>
      </c>
      <c r="C10" s="81">
        <f>B10/B27*1000</f>
        <v>5.030052110434907</v>
      </c>
      <c r="D10" s="84">
        <v>80</v>
      </c>
      <c r="E10" s="84">
        <v>7</v>
      </c>
      <c r="F10" s="84">
        <v>80</v>
      </c>
      <c r="G10" s="84">
        <f aca="true" t="shared" si="4" ref="G10:G17">SUM(D10:F10)</f>
        <v>167</v>
      </c>
      <c r="H10" s="84">
        <v>19</v>
      </c>
      <c r="I10" s="84">
        <v>14</v>
      </c>
      <c r="J10" s="84">
        <v>5</v>
      </c>
      <c r="K10" s="84">
        <f t="shared" si="3"/>
        <v>38</v>
      </c>
      <c r="L10" s="84">
        <v>118</v>
      </c>
      <c r="M10" s="84">
        <v>669</v>
      </c>
      <c r="N10" s="84">
        <v>118</v>
      </c>
      <c r="O10" s="84">
        <v>2</v>
      </c>
      <c r="P10" s="84">
        <v>4</v>
      </c>
      <c r="Q10" s="84">
        <v>10</v>
      </c>
      <c r="R10" s="84">
        <v>68</v>
      </c>
      <c r="S10" s="84">
        <v>50</v>
      </c>
      <c r="T10" s="84">
        <v>72</v>
      </c>
      <c r="U10" s="134">
        <v>18</v>
      </c>
      <c r="V10" s="5"/>
    </row>
    <row r="11" spans="1:22" ht="19.5" customHeight="1">
      <c r="A11" s="142" t="s">
        <v>6</v>
      </c>
      <c r="B11" s="77">
        <f t="shared" si="1"/>
        <v>1399</v>
      </c>
      <c r="C11" s="81">
        <f>B11/B28*1000</f>
        <v>6.611218751476773</v>
      </c>
      <c r="D11" s="84">
        <v>119</v>
      </c>
      <c r="E11" s="84">
        <v>20</v>
      </c>
      <c r="F11" s="84">
        <v>57</v>
      </c>
      <c r="G11" s="84">
        <f t="shared" si="4"/>
        <v>196</v>
      </c>
      <c r="H11" s="84">
        <v>20</v>
      </c>
      <c r="I11" s="84">
        <v>14</v>
      </c>
      <c r="J11" s="84">
        <v>5</v>
      </c>
      <c r="K11" s="84">
        <f t="shared" si="3"/>
        <v>39</v>
      </c>
      <c r="L11" s="84">
        <v>167</v>
      </c>
      <c r="M11" s="84">
        <v>646</v>
      </c>
      <c r="N11" s="84">
        <v>132</v>
      </c>
      <c r="O11" s="84">
        <v>2</v>
      </c>
      <c r="P11" s="84">
        <v>10</v>
      </c>
      <c r="Q11" s="84">
        <v>23</v>
      </c>
      <c r="R11" s="84">
        <v>44</v>
      </c>
      <c r="S11" s="84">
        <v>35</v>
      </c>
      <c r="T11" s="84">
        <v>55</v>
      </c>
      <c r="U11" s="134">
        <v>50</v>
      </c>
      <c r="V11" s="44"/>
    </row>
    <row r="12" spans="1:21" ht="19.5" customHeight="1">
      <c r="A12" s="142" t="s">
        <v>7</v>
      </c>
      <c r="B12" s="77">
        <f t="shared" si="1"/>
        <v>326</v>
      </c>
      <c r="C12" s="81">
        <f t="shared" si="2"/>
        <v>2.6145048881617465</v>
      </c>
      <c r="D12" s="84">
        <v>11</v>
      </c>
      <c r="E12" s="99">
        <v>0</v>
      </c>
      <c r="F12" s="84">
        <v>8</v>
      </c>
      <c r="G12" s="84">
        <f t="shared" si="4"/>
        <v>19</v>
      </c>
      <c r="H12" s="84">
        <v>4</v>
      </c>
      <c r="I12" s="84">
        <v>0</v>
      </c>
      <c r="J12" s="84">
        <v>1</v>
      </c>
      <c r="K12" s="84">
        <f t="shared" si="3"/>
        <v>5</v>
      </c>
      <c r="L12" s="84">
        <v>22</v>
      </c>
      <c r="M12" s="84">
        <v>162</v>
      </c>
      <c r="N12" s="84">
        <v>48</v>
      </c>
      <c r="O12" s="84">
        <v>0</v>
      </c>
      <c r="P12" s="84">
        <v>1</v>
      </c>
      <c r="Q12" s="84">
        <v>8</v>
      </c>
      <c r="R12" s="84">
        <v>26</v>
      </c>
      <c r="S12" s="84">
        <v>21</v>
      </c>
      <c r="T12" s="84">
        <v>14</v>
      </c>
      <c r="U12" s="134">
        <v>0</v>
      </c>
    </row>
    <row r="13" spans="1:21" ht="19.5" customHeight="1">
      <c r="A13" s="142" t="s">
        <v>8</v>
      </c>
      <c r="B13" s="77">
        <f t="shared" si="1"/>
        <v>879</v>
      </c>
      <c r="C13" s="81">
        <f t="shared" si="2"/>
        <v>3.8960693580128716</v>
      </c>
      <c r="D13" s="84">
        <v>71</v>
      </c>
      <c r="E13" s="84">
        <v>6</v>
      </c>
      <c r="F13" s="84">
        <v>54</v>
      </c>
      <c r="G13" s="84">
        <f t="shared" si="4"/>
        <v>131</v>
      </c>
      <c r="H13" s="84">
        <v>7</v>
      </c>
      <c r="I13" s="84">
        <v>0</v>
      </c>
      <c r="J13" s="84">
        <v>2</v>
      </c>
      <c r="K13" s="84">
        <f t="shared" si="3"/>
        <v>9</v>
      </c>
      <c r="L13" s="84">
        <v>72</v>
      </c>
      <c r="M13" s="84">
        <v>408</v>
      </c>
      <c r="N13" s="84">
        <v>119</v>
      </c>
      <c r="O13" s="84">
        <v>3</v>
      </c>
      <c r="P13" s="84">
        <v>0</v>
      </c>
      <c r="Q13" s="84">
        <v>5</v>
      </c>
      <c r="R13" s="84">
        <v>35</v>
      </c>
      <c r="S13" s="84">
        <v>35</v>
      </c>
      <c r="T13" s="84">
        <v>28</v>
      </c>
      <c r="U13" s="134">
        <v>34</v>
      </c>
    </row>
    <row r="14" spans="1:21" ht="19.5" customHeight="1">
      <c r="A14" s="142" t="s">
        <v>9</v>
      </c>
      <c r="B14" s="77">
        <f t="shared" si="1"/>
        <v>274</v>
      </c>
      <c r="C14" s="81">
        <f t="shared" si="2"/>
        <v>2.454427374927218</v>
      </c>
      <c r="D14" s="86">
        <v>23</v>
      </c>
      <c r="E14" s="86">
        <v>11</v>
      </c>
      <c r="F14" s="86">
        <v>31</v>
      </c>
      <c r="G14" s="86">
        <f t="shared" si="4"/>
        <v>65</v>
      </c>
      <c r="H14" s="86">
        <v>5</v>
      </c>
      <c r="I14" s="86">
        <v>1</v>
      </c>
      <c r="J14" s="86">
        <v>0</v>
      </c>
      <c r="K14" s="86">
        <f t="shared" si="3"/>
        <v>6</v>
      </c>
      <c r="L14" s="86">
        <v>17</v>
      </c>
      <c r="M14" s="86">
        <v>85</v>
      </c>
      <c r="N14" s="86">
        <v>28</v>
      </c>
      <c r="O14" s="86">
        <v>0</v>
      </c>
      <c r="P14" s="86">
        <v>0</v>
      </c>
      <c r="Q14" s="86">
        <v>5</v>
      </c>
      <c r="R14" s="86">
        <v>9</v>
      </c>
      <c r="S14" s="86">
        <v>10</v>
      </c>
      <c r="T14" s="86">
        <v>12</v>
      </c>
      <c r="U14" s="176">
        <v>37</v>
      </c>
    </row>
    <row r="15" spans="1:21" ht="19.5" customHeight="1">
      <c r="A15" s="142" t="s">
        <v>10</v>
      </c>
      <c r="B15" s="77">
        <f t="shared" si="1"/>
        <v>348</v>
      </c>
      <c r="C15" s="81">
        <f t="shared" si="2"/>
        <v>2.5775486623411252</v>
      </c>
      <c r="D15" s="84">
        <v>25</v>
      </c>
      <c r="E15" s="84">
        <v>5</v>
      </c>
      <c r="F15" s="84">
        <v>24</v>
      </c>
      <c r="G15" s="84">
        <f t="shared" si="4"/>
        <v>54</v>
      </c>
      <c r="H15" s="84">
        <v>7</v>
      </c>
      <c r="I15" s="84">
        <v>2</v>
      </c>
      <c r="J15" s="84">
        <v>1</v>
      </c>
      <c r="K15" s="84">
        <f t="shared" si="3"/>
        <v>10</v>
      </c>
      <c r="L15" s="84">
        <v>22</v>
      </c>
      <c r="M15" s="84">
        <v>153</v>
      </c>
      <c r="N15" s="84">
        <v>40</v>
      </c>
      <c r="O15" s="84">
        <v>1</v>
      </c>
      <c r="P15" s="84">
        <v>2</v>
      </c>
      <c r="Q15" s="84">
        <v>4</v>
      </c>
      <c r="R15" s="84">
        <v>23</v>
      </c>
      <c r="S15" s="84">
        <v>24</v>
      </c>
      <c r="T15" s="84">
        <v>15</v>
      </c>
      <c r="U15" s="134">
        <v>0</v>
      </c>
    </row>
    <row r="16" spans="1:21" ht="19.5" customHeight="1">
      <c r="A16" s="142" t="s">
        <v>11</v>
      </c>
      <c r="B16" s="77">
        <f t="shared" si="1"/>
        <v>1078</v>
      </c>
      <c r="C16" s="81">
        <f>B16/B33*1000</f>
        <v>4.963601788370069</v>
      </c>
      <c r="D16" s="84">
        <v>40</v>
      </c>
      <c r="E16" s="84">
        <v>9</v>
      </c>
      <c r="F16" s="84">
        <v>36</v>
      </c>
      <c r="G16" s="84">
        <f t="shared" si="4"/>
        <v>85</v>
      </c>
      <c r="H16" s="84">
        <v>19</v>
      </c>
      <c r="I16" s="84">
        <v>2</v>
      </c>
      <c r="J16" s="84">
        <v>2</v>
      </c>
      <c r="K16" s="84">
        <f t="shared" si="3"/>
        <v>23</v>
      </c>
      <c r="L16" s="84">
        <v>96</v>
      </c>
      <c r="M16" s="84">
        <v>585</v>
      </c>
      <c r="N16" s="84">
        <v>148</v>
      </c>
      <c r="O16" s="84">
        <v>5</v>
      </c>
      <c r="P16" s="84">
        <v>5</v>
      </c>
      <c r="Q16" s="84">
        <v>6</v>
      </c>
      <c r="R16" s="84">
        <v>39</v>
      </c>
      <c r="S16" s="84">
        <v>38</v>
      </c>
      <c r="T16" s="84">
        <v>33</v>
      </c>
      <c r="U16" s="134">
        <v>15</v>
      </c>
    </row>
    <row r="17" spans="1:21" ht="19.5" customHeight="1">
      <c r="A17" s="143" t="s">
        <v>12</v>
      </c>
      <c r="B17" s="78">
        <f t="shared" si="1"/>
        <v>527</v>
      </c>
      <c r="C17" s="82">
        <f>B17/B34*1000</f>
        <v>3.6927259604941387</v>
      </c>
      <c r="D17" s="87">
        <v>6</v>
      </c>
      <c r="E17" s="87">
        <v>1</v>
      </c>
      <c r="F17" s="87">
        <v>6</v>
      </c>
      <c r="G17" s="87">
        <f t="shared" si="4"/>
        <v>13</v>
      </c>
      <c r="H17" s="87">
        <v>5</v>
      </c>
      <c r="I17" s="87">
        <v>1</v>
      </c>
      <c r="J17" s="87">
        <v>1</v>
      </c>
      <c r="K17" s="87">
        <f t="shared" si="3"/>
        <v>7</v>
      </c>
      <c r="L17" s="87">
        <v>55</v>
      </c>
      <c r="M17" s="87">
        <v>268</v>
      </c>
      <c r="N17" s="87">
        <v>68</v>
      </c>
      <c r="O17" s="87">
        <v>1</v>
      </c>
      <c r="P17" s="87">
        <v>2</v>
      </c>
      <c r="Q17" s="87">
        <v>2</v>
      </c>
      <c r="R17" s="87">
        <v>48</v>
      </c>
      <c r="S17" s="87">
        <v>28</v>
      </c>
      <c r="T17" s="87">
        <v>32</v>
      </c>
      <c r="U17" s="135">
        <v>3</v>
      </c>
    </row>
    <row r="18" spans="16:21" s="26" customFormat="1" ht="16.5" customHeight="1">
      <c r="P18" s="27"/>
      <c r="Q18" s="27"/>
      <c r="U18" s="25" t="s">
        <v>102</v>
      </c>
    </row>
    <row r="22" ht="13.5">
      <c r="A22" s="3" t="s">
        <v>65</v>
      </c>
    </row>
    <row r="23" spans="1:4" ht="13.5">
      <c r="A23" s="3" t="s">
        <v>122</v>
      </c>
      <c r="D23" s="3" t="s">
        <v>133</v>
      </c>
    </row>
    <row r="24" spans="1:3" ht="13.5">
      <c r="A24" s="3" t="s">
        <v>50</v>
      </c>
      <c r="B24" s="185">
        <v>1973331</v>
      </c>
      <c r="C24" s="185"/>
    </row>
    <row r="25" spans="1:3" ht="13.5">
      <c r="A25" s="3" t="s">
        <v>3</v>
      </c>
      <c r="B25" s="181">
        <v>250156</v>
      </c>
      <c r="C25" s="181"/>
    </row>
    <row r="26" spans="1:3" ht="13.5">
      <c r="A26" s="3" t="s">
        <v>4</v>
      </c>
      <c r="B26" s="181">
        <v>289517</v>
      </c>
      <c r="C26" s="181"/>
    </row>
    <row r="27" spans="1:3" ht="13.5">
      <c r="A27" s="3" t="s">
        <v>5</v>
      </c>
      <c r="B27" s="181">
        <v>265206</v>
      </c>
      <c r="C27" s="181"/>
    </row>
    <row r="28" spans="1:3" ht="13.5">
      <c r="A28" s="3" t="s">
        <v>6</v>
      </c>
      <c r="B28" s="181">
        <v>211610</v>
      </c>
      <c r="C28" s="181"/>
    </row>
    <row r="29" spans="1:3" ht="13.5">
      <c r="A29" s="3" t="s">
        <v>7</v>
      </c>
      <c r="B29" s="181">
        <v>124689</v>
      </c>
      <c r="C29" s="181"/>
    </row>
    <row r="30" spans="1:3" ht="13.5">
      <c r="A30" s="3" t="s">
        <v>8</v>
      </c>
      <c r="B30" s="181">
        <v>225612</v>
      </c>
      <c r="C30" s="181"/>
    </row>
    <row r="31" spans="1:3" ht="13.5">
      <c r="A31" s="3" t="s">
        <v>9</v>
      </c>
      <c r="B31" s="181">
        <v>111635</v>
      </c>
      <c r="C31" s="181"/>
    </row>
    <row r="32" spans="1:3" ht="13.5">
      <c r="A32" s="3" t="s">
        <v>10</v>
      </c>
      <c r="B32" s="181">
        <v>135012</v>
      </c>
      <c r="C32" s="181"/>
    </row>
    <row r="33" spans="1:3" ht="13.5">
      <c r="A33" s="3" t="s">
        <v>11</v>
      </c>
      <c r="B33" s="181">
        <v>217181</v>
      </c>
      <c r="C33" s="181"/>
    </row>
    <row r="34" spans="1:3" ht="13.5">
      <c r="A34" s="3" t="s">
        <v>12</v>
      </c>
      <c r="B34" s="181">
        <v>142713</v>
      </c>
      <c r="C34" s="181"/>
    </row>
  </sheetData>
  <sheetProtection/>
  <mergeCells count="28">
    <mergeCell ref="P4:P6"/>
    <mergeCell ref="A3:A6"/>
    <mergeCell ref="U4:U6"/>
    <mergeCell ref="D4:G4"/>
    <mergeCell ref="H4:K4"/>
    <mergeCell ref="L4:L6"/>
    <mergeCell ref="M4:M6"/>
    <mergeCell ref="Q4:Q6"/>
    <mergeCell ref="R4:R6"/>
    <mergeCell ref="T4:T6"/>
    <mergeCell ref="N4:N6"/>
    <mergeCell ref="O4:O6"/>
    <mergeCell ref="B30:C30"/>
    <mergeCell ref="B28:C28"/>
    <mergeCell ref="B31:C31"/>
    <mergeCell ref="B3:B6"/>
    <mergeCell ref="C3:C6"/>
    <mergeCell ref="B29:C29"/>
    <mergeCell ref="B32:C32"/>
    <mergeCell ref="D3:G3"/>
    <mergeCell ref="B33:C33"/>
    <mergeCell ref="H3:K3"/>
    <mergeCell ref="S4:S6"/>
    <mergeCell ref="B34:C34"/>
    <mergeCell ref="B24:C24"/>
    <mergeCell ref="B25:C25"/>
    <mergeCell ref="B26:C26"/>
    <mergeCell ref="B27:C27"/>
  </mergeCells>
  <dataValidations count="1">
    <dataValidation allowBlank="1" showInputMessage="1" showErrorMessage="1" imeMode="off" sqref="D14:U14"/>
  </dataValidations>
  <printOptions horizontalCentered="1"/>
  <pageMargins left="0.4724409448818898" right="0.4724409448818898" top="0.7874015748031497" bottom="2.7559055118110236" header="0.3937007874015748" footer="0.196850393700787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115" zoomScaleSheetLayoutView="115" zoomScalePageLayoutView="0" workbookViewId="0" topLeftCell="A1">
      <selection activeCell="A3" sqref="A3:G15"/>
    </sheetView>
  </sheetViews>
  <sheetFormatPr defaultColWidth="9.00390625" defaultRowHeight="13.5"/>
  <cols>
    <col min="1" max="5" width="12.375" style="3" customWidth="1"/>
    <col min="6" max="6" width="12.375" style="3" hidden="1" customWidth="1"/>
    <col min="7" max="7" width="12.375" style="3" customWidth="1"/>
    <col min="8" max="16384" width="9.00390625" style="3" customWidth="1"/>
  </cols>
  <sheetData>
    <row r="1" spans="1:8" ht="18.75" customHeight="1">
      <c r="A1" s="117" t="s">
        <v>119</v>
      </c>
      <c r="B1" s="117"/>
      <c r="C1" s="117"/>
      <c r="D1" s="113"/>
      <c r="E1" s="113"/>
      <c r="F1" s="113"/>
      <c r="G1" s="5"/>
      <c r="H1" s="5"/>
    </row>
    <row r="2" spans="1:8" ht="13.5" customHeight="1">
      <c r="A2" s="13"/>
      <c r="B2" s="13"/>
      <c r="C2" s="13"/>
      <c r="G2" s="7" t="str">
        <f>'３新規精神障がい者状況調査票'!U2</f>
        <v>令和3年度</v>
      </c>
      <c r="H2" s="5"/>
    </row>
    <row r="3" spans="1:8" ht="18" customHeight="1">
      <c r="A3" s="213" t="s">
        <v>0</v>
      </c>
      <c r="B3" s="234" t="s">
        <v>23</v>
      </c>
      <c r="C3" s="234" t="s">
        <v>32</v>
      </c>
      <c r="D3" s="222" t="s">
        <v>33</v>
      </c>
      <c r="E3" s="224"/>
      <c r="F3" s="236" t="s">
        <v>34</v>
      </c>
      <c r="G3" s="238" t="s">
        <v>35</v>
      </c>
      <c r="H3" s="5"/>
    </row>
    <row r="4" spans="1:8" ht="21" customHeight="1">
      <c r="A4" s="214"/>
      <c r="B4" s="235"/>
      <c r="C4" s="235"/>
      <c r="D4" s="20" t="s">
        <v>36</v>
      </c>
      <c r="E4" s="20" t="s">
        <v>37</v>
      </c>
      <c r="F4" s="237"/>
      <c r="G4" s="239"/>
      <c r="H4" s="5"/>
    </row>
    <row r="5" spans="1:8" ht="18" customHeight="1">
      <c r="A5" s="140" t="s">
        <v>1</v>
      </c>
      <c r="B5" s="119">
        <f aca="true" t="shared" si="0" ref="B5:B15">SUM(C5:G5)</f>
        <v>1907</v>
      </c>
      <c r="C5" s="119">
        <f>SUM(C6:C15)</f>
        <v>951</v>
      </c>
      <c r="D5" s="119">
        <f>SUM(D6:D15)</f>
        <v>466</v>
      </c>
      <c r="E5" s="119">
        <f>SUM(E6:E15)</f>
        <v>479</v>
      </c>
      <c r="F5" s="120">
        <f>SUM(F6:F15)</f>
        <v>0</v>
      </c>
      <c r="G5" s="177">
        <f>SUM(G6:G15)</f>
        <v>11</v>
      </c>
      <c r="H5" s="5"/>
    </row>
    <row r="6" spans="1:8" ht="18" customHeight="1">
      <c r="A6" s="141" t="s">
        <v>3</v>
      </c>
      <c r="B6" s="121">
        <f t="shared" si="0"/>
        <v>319</v>
      </c>
      <c r="C6" s="62">
        <v>152</v>
      </c>
      <c r="D6" s="89">
        <v>62</v>
      </c>
      <c r="E6" s="89">
        <v>103</v>
      </c>
      <c r="F6" s="110"/>
      <c r="G6" s="178">
        <v>2</v>
      </c>
      <c r="H6" s="5"/>
    </row>
    <row r="7" spans="1:8" ht="18" customHeight="1">
      <c r="A7" s="142" t="s">
        <v>4</v>
      </c>
      <c r="B7" s="122">
        <f t="shared" si="0"/>
        <v>262</v>
      </c>
      <c r="C7" s="58">
        <v>113</v>
      </c>
      <c r="D7" s="59">
        <v>80</v>
      </c>
      <c r="E7" s="59">
        <v>65</v>
      </c>
      <c r="F7" s="110"/>
      <c r="G7" s="179">
        <v>4</v>
      </c>
      <c r="H7" s="5"/>
    </row>
    <row r="8" spans="1:8" ht="18" customHeight="1">
      <c r="A8" s="142" t="s">
        <v>5</v>
      </c>
      <c r="B8" s="122">
        <f t="shared" si="0"/>
        <v>265</v>
      </c>
      <c r="C8" s="58">
        <v>124</v>
      </c>
      <c r="D8" s="59">
        <v>68</v>
      </c>
      <c r="E8" s="59">
        <v>73</v>
      </c>
      <c r="F8" s="110"/>
      <c r="G8" s="179">
        <v>0</v>
      </c>
      <c r="H8" s="5"/>
    </row>
    <row r="9" spans="1:8" ht="18" customHeight="1">
      <c r="A9" s="142" t="s">
        <v>6</v>
      </c>
      <c r="B9" s="122">
        <f t="shared" si="0"/>
        <v>164</v>
      </c>
      <c r="C9" s="58">
        <v>64</v>
      </c>
      <c r="D9" s="59">
        <v>44</v>
      </c>
      <c r="E9" s="100">
        <v>54</v>
      </c>
      <c r="F9" s="110"/>
      <c r="G9" s="179">
        <v>2</v>
      </c>
      <c r="H9" s="5"/>
    </row>
    <row r="10" spans="1:8" ht="18" customHeight="1">
      <c r="A10" s="142" t="s">
        <v>7</v>
      </c>
      <c r="B10" s="122">
        <f t="shared" si="0"/>
        <v>11</v>
      </c>
      <c r="C10" s="58">
        <v>6</v>
      </c>
      <c r="D10" s="59">
        <v>4</v>
      </c>
      <c r="E10" s="59">
        <v>1</v>
      </c>
      <c r="F10" s="111"/>
      <c r="G10" s="158">
        <v>0</v>
      </c>
      <c r="H10" s="5"/>
    </row>
    <row r="11" spans="1:8" ht="18" customHeight="1">
      <c r="A11" s="142" t="s">
        <v>8</v>
      </c>
      <c r="B11" s="122">
        <f t="shared" si="0"/>
        <v>268</v>
      </c>
      <c r="C11" s="58">
        <v>122</v>
      </c>
      <c r="D11" s="59">
        <v>72</v>
      </c>
      <c r="E11" s="59">
        <v>74</v>
      </c>
      <c r="F11" s="110"/>
      <c r="G11" s="179">
        <v>0</v>
      </c>
      <c r="H11" s="5"/>
    </row>
    <row r="12" spans="1:8" ht="18" customHeight="1">
      <c r="A12" s="142" t="s">
        <v>9</v>
      </c>
      <c r="B12" s="122">
        <f t="shared" si="0"/>
        <v>87</v>
      </c>
      <c r="C12" s="58">
        <v>74</v>
      </c>
      <c r="D12" s="59">
        <v>6</v>
      </c>
      <c r="E12" s="100">
        <v>5</v>
      </c>
      <c r="F12" s="110"/>
      <c r="G12" s="179">
        <v>2</v>
      </c>
      <c r="H12" s="5"/>
    </row>
    <row r="13" spans="1:8" ht="18" customHeight="1">
      <c r="A13" s="142" t="s">
        <v>10</v>
      </c>
      <c r="B13" s="122">
        <f t="shared" si="0"/>
        <v>176</v>
      </c>
      <c r="C13" s="58">
        <v>108</v>
      </c>
      <c r="D13" s="59">
        <v>39</v>
      </c>
      <c r="E13" s="59">
        <v>29</v>
      </c>
      <c r="F13" s="110"/>
      <c r="G13" s="158">
        <v>0</v>
      </c>
      <c r="H13" s="5"/>
    </row>
    <row r="14" spans="1:8" ht="18" customHeight="1">
      <c r="A14" s="142" t="s">
        <v>11</v>
      </c>
      <c r="B14" s="122">
        <f t="shared" si="0"/>
        <v>298</v>
      </c>
      <c r="C14" s="58">
        <v>143</v>
      </c>
      <c r="D14" s="59">
        <v>82</v>
      </c>
      <c r="E14" s="59">
        <v>72</v>
      </c>
      <c r="F14" s="110"/>
      <c r="G14" s="179">
        <v>1</v>
      </c>
      <c r="H14" s="5"/>
    </row>
    <row r="15" spans="1:8" ht="18" customHeight="1">
      <c r="A15" s="143" t="s">
        <v>12</v>
      </c>
      <c r="B15" s="123">
        <f t="shared" si="0"/>
        <v>57</v>
      </c>
      <c r="C15" s="60">
        <v>45</v>
      </c>
      <c r="D15" s="61">
        <v>9</v>
      </c>
      <c r="E15" s="61">
        <v>3</v>
      </c>
      <c r="F15" s="112"/>
      <c r="G15" s="180">
        <v>0</v>
      </c>
      <c r="H15" s="5"/>
    </row>
    <row r="16" spans="1:12" ht="28.5" customHeight="1">
      <c r="A16" s="233" t="s">
        <v>116</v>
      </c>
      <c r="B16" s="233"/>
      <c r="C16" s="233"/>
      <c r="D16" s="233"/>
      <c r="E16" s="233"/>
      <c r="F16" s="233"/>
      <c r="G16" s="233"/>
      <c r="H16" s="5"/>
      <c r="I16" s="102"/>
      <c r="J16" s="102"/>
      <c r="K16" s="102"/>
      <c r="L16" s="102"/>
    </row>
    <row r="17" spans="2:8" ht="16.5" customHeight="1">
      <c r="B17" s="5"/>
      <c r="F17" s="14"/>
      <c r="G17" s="103" t="s">
        <v>102</v>
      </c>
      <c r="H17" s="5"/>
    </row>
    <row r="18" spans="2:8" ht="6" customHeight="1">
      <c r="B18" s="5"/>
      <c r="F18" s="14"/>
      <c r="G18" s="103"/>
      <c r="H18" s="5"/>
    </row>
  </sheetData>
  <sheetProtection/>
  <mergeCells count="7">
    <mergeCell ref="A16:G16"/>
    <mergeCell ref="A3:A4"/>
    <mergeCell ref="B3:B4"/>
    <mergeCell ref="C3:C4"/>
    <mergeCell ref="D3:E3"/>
    <mergeCell ref="F3:F4"/>
    <mergeCell ref="G3:G4"/>
  </mergeCells>
  <dataValidations count="1">
    <dataValidation allowBlank="1" showInputMessage="1" showErrorMessage="1" imeMode="off" sqref="D14:U14"/>
  </dataValidations>
  <printOptions/>
  <pageMargins left="0.5905511811023623" right="0.7874015748031497" top="6.2992125984251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30" zoomScaleSheetLayoutView="130" zoomScalePageLayoutView="0" workbookViewId="0" topLeftCell="A1">
      <selection activeCell="D22" sqref="D22"/>
    </sheetView>
  </sheetViews>
  <sheetFormatPr defaultColWidth="9.00390625" defaultRowHeight="13.5"/>
  <cols>
    <col min="1" max="1" width="11.125" style="3" customWidth="1"/>
    <col min="2" max="8" width="10.75390625" style="3" customWidth="1"/>
    <col min="9" max="9" width="9.00390625" style="3" customWidth="1"/>
    <col min="10" max="10" width="11.125" style="3" bestFit="1" customWidth="1"/>
    <col min="11" max="15" width="11.00390625" style="3" customWidth="1"/>
    <col min="16" max="16384" width="9.00390625" style="3" customWidth="1"/>
  </cols>
  <sheetData>
    <row r="1" spans="1:9" ht="18.75" customHeight="1">
      <c r="A1" s="13" t="s">
        <v>66</v>
      </c>
      <c r="B1" s="11"/>
      <c r="C1" s="11"/>
      <c r="D1" s="11"/>
      <c r="E1" s="11"/>
      <c r="F1" s="11"/>
      <c r="G1" s="11"/>
      <c r="H1" s="90"/>
      <c r="I1" s="5"/>
    </row>
    <row r="2" spans="1:9" ht="13.5" customHeight="1">
      <c r="A2" s="13"/>
      <c r="B2" s="11"/>
      <c r="C2" s="11"/>
      <c r="D2" s="11"/>
      <c r="E2" s="11"/>
      <c r="F2" s="11"/>
      <c r="G2" s="11"/>
      <c r="H2" s="7" t="str">
        <f>'３新規精神障がい者状況調査票'!U2</f>
        <v>令和3年度</v>
      </c>
      <c r="I2" s="5"/>
    </row>
    <row r="3" spans="1:9" ht="18" customHeight="1">
      <c r="A3" s="244" t="s">
        <v>14</v>
      </c>
      <c r="B3" s="242" t="s">
        <v>43</v>
      </c>
      <c r="C3" s="242" t="s">
        <v>38</v>
      </c>
      <c r="D3" s="242"/>
      <c r="E3" s="242" t="s">
        <v>46</v>
      </c>
      <c r="F3" s="246" t="s">
        <v>114</v>
      </c>
      <c r="G3" s="215" t="s">
        <v>47</v>
      </c>
      <c r="H3" s="240" t="s">
        <v>132</v>
      </c>
      <c r="I3" s="5"/>
    </row>
    <row r="4" spans="1:9" ht="18" customHeight="1">
      <c r="A4" s="245"/>
      <c r="B4" s="243"/>
      <c r="C4" s="18" t="s">
        <v>44</v>
      </c>
      <c r="D4" s="18" t="s">
        <v>45</v>
      </c>
      <c r="E4" s="243"/>
      <c r="F4" s="243"/>
      <c r="G4" s="216"/>
      <c r="H4" s="241"/>
      <c r="I4" s="5"/>
    </row>
    <row r="5" spans="1:9" ht="18" customHeight="1">
      <c r="A5" s="140" t="s">
        <v>1</v>
      </c>
      <c r="B5" s="45">
        <f aca="true" t="shared" si="0" ref="B5:H5">SUM(B6:B15)</f>
        <v>52264</v>
      </c>
      <c r="C5" s="272">
        <f t="shared" si="0"/>
        <v>10009</v>
      </c>
      <c r="D5" s="272">
        <f t="shared" si="0"/>
        <v>9085</v>
      </c>
      <c r="E5" s="272">
        <f t="shared" si="0"/>
        <v>14268</v>
      </c>
      <c r="F5" s="272">
        <f>SUM(F6:F15)</f>
        <v>1326</v>
      </c>
      <c r="G5" s="272">
        <f>SUM(G6:G15)</f>
        <v>17575</v>
      </c>
      <c r="H5" s="273">
        <f t="shared" si="0"/>
        <v>1</v>
      </c>
      <c r="I5" s="91"/>
    </row>
    <row r="6" spans="1:14" ht="18" customHeight="1">
      <c r="A6" s="141" t="s">
        <v>3</v>
      </c>
      <c r="B6" s="93">
        <f>SUM(C6:H6)</f>
        <v>6002</v>
      </c>
      <c r="C6" s="274">
        <v>1207</v>
      </c>
      <c r="D6" s="274">
        <v>920</v>
      </c>
      <c r="E6" s="274">
        <v>1586</v>
      </c>
      <c r="F6" s="274">
        <v>120</v>
      </c>
      <c r="G6" s="274">
        <v>2169</v>
      </c>
      <c r="H6" s="137">
        <v>0</v>
      </c>
      <c r="I6" s="92"/>
      <c r="J6" s="53"/>
      <c r="K6" s="53"/>
      <c r="L6" s="53"/>
      <c r="M6" s="53"/>
      <c r="N6" s="53"/>
    </row>
    <row r="7" spans="1:14" ht="18" customHeight="1">
      <c r="A7" s="142" t="s">
        <v>4</v>
      </c>
      <c r="B7" s="93">
        <f aca="true" t="shared" si="1" ref="B7:B15">SUM(C7:H7)</f>
        <v>7212</v>
      </c>
      <c r="C7" s="274">
        <v>1314</v>
      </c>
      <c r="D7" s="274">
        <v>1304</v>
      </c>
      <c r="E7" s="274">
        <v>2015</v>
      </c>
      <c r="F7" s="274">
        <v>235</v>
      </c>
      <c r="G7" s="274">
        <v>2344</v>
      </c>
      <c r="H7" s="138">
        <v>0</v>
      </c>
      <c r="I7" s="92"/>
      <c r="J7" s="53"/>
      <c r="K7" s="53"/>
      <c r="L7" s="53"/>
      <c r="M7" s="53"/>
      <c r="N7" s="53"/>
    </row>
    <row r="8" spans="1:14" ht="18" customHeight="1">
      <c r="A8" s="142" t="s">
        <v>5</v>
      </c>
      <c r="B8" s="93">
        <f t="shared" si="1"/>
        <v>7568</v>
      </c>
      <c r="C8" s="274">
        <v>1421</v>
      </c>
      <c r="D8" s="274">
        <v>1138</v>
      </c>
      <c r="E8" s="274">
        <v>1745</v>
      </c>
      <c r="F8" s="274">
        <v>237</v>
      </c>
      <c r="G8" s="274">
        <v>3026</v>
      </c>
      <c r="H8" s="138">
        <v>1</v>
      </c>
      <c r="I8" s="92"/>
      <c r="J8" s="53"/>
      <c r="K8" s="53"/>
      <c r="L8" s="53"/>
      <c r="M8" s="53"/>
      <c r="N8" s="53"/>
    </row>
    <row r="9" spans="1:14" ht="18" customHeight="1">
      <c r="A9" s="142" t="s">
        <v>6</v>
      </c>
      <c r="B9" s="93">
        <f t="shared" si="1"/>
        <v>6693</v>
      </c>
      <c r="C9" s="274">
        <v>1196</v>
      </c>
      <c r="D9" s="274">
        <v>1002</v>
      </c>
      <c r="E9" s="274">
        <v>1616</v>
      </c>
      <c r="F9" s="274">
        <v>154</v>
      </c>
      <c r="G9" s="274">
        <v>2725</v>
      </c>
      <c r="H9" s="138">
        <v>0</v>
      </c>
      <c r="I9" s="92"/>
      <c r="J9" s="53"/>
      <c r="K9" s="53"/>
      <c r="L9" s="53"/>
      <c r="M9" s="53"/>
      <c r="N9" s="53"/>
    </row>
    <row r="10" spans="1:14" ht="18" customHeight="1">
      <c r="A10" s="142" t="s">
        <v>7</v>
      </c>
      <c r="B10" s="93">
        <f t="shared" si="1"/>
        <v>3443</v>
      </c>
      <c r="C10" s="274">
        <v>633</v>
      </c>
      <c r="D10" s="274">
        <v>651</v>
      </c>
      <c r="E10" s="274">
        <v>1052</v>
      </c>
      <c r="F10" s="274">
        <v>95</v>
      </c>
      <c r="G10" s="274">
        <v>1012</v>
      </c>
      <c r="H10" s="138">
        <v>0</v>
      </c>
      <c r="I10" s="92"/>
      <c r="J10" s="53"/>
      <c r="K10" s="53"/>
      <c r="L10" s="53"/>
      <c r="M10" s="53"/>
      <c r="N10" s="53"/>
    </row>
    <row r="11" spans="1:14" ht="18" customHeight="1">
      <c r="A11" s="142" t="s">
        <v>8</v>
      </c>
      <c r="B11" s="93">
        <f t="shared" si="1"/>
        <v>6018</v>
      </c>
      <c r="C11" s="274">
        <v>1182</v>
      </c>
      <c r="D11" s="274">
        <v>918</v>
      </c>
      <c r="E11" s="274">
        <v>1663</v>
      </c>
      <c r="F11" s="274">
        <v>118</v>
      </c>
      <c r="G11" s="274">
        <v>2137</v>
      </c>
      <c r="H11" s="138">
        <v>0</v>
      </c>
      <c r="I11" s="92"/>
      <c r="J11" s="53"/>
      <c r="K11" s="53"/>
      <c r="L11" s="53"/>
      <c r="M11" s="53"/>
      <c r="N11" s="53"/>
    </row>
    <row r="12" spans="1:14" ht="18" customHeight="1">
      <c r="A12" s="142" t="s">
        <v>9</v>
      </c>
      <c r="B12" s="94">
        <f t="shared" si="1"/>
        <v>2241</v>
      </c>
      <c r="C12" s="274">
        <v>450</v>
      </c>
      <c r="D12" s="274">
        <v>542</v>
      </c>
      <c r="E12" s="274">
        <v>703</v>
      </c>
      <c r="F12" s="274">
        <v>57</v>
      </c>
      <c r="G12" s="274">
        <v>489</v>
      </c>
      <c r="H12" s="138">
        <v>0</v>
      </c>
      <c r="I12" s="92"/>
      <c r="J12" s="53"/>
      <c r="K12" s="53"/>
      <c r="L12" s="53"/>
      <c r="M12" s="53"/>
      <c r="N12" s="53"/>
    </row>
    <row r="13" spans="1:14" ht="18" customHeight="1">
      <c r="A13" s="142" t="s">
        <v>10</v>
      </c>
      <c r="B13" s="93">
        <f t="shared" si="1"/>
        <v>3307</v>
      </c>
      <c r="C13" s="274">
        <v>519</v>
      </c>
      <c r="D13" s="274">
        <v>663</v>
      </c>
      <c r="E13" s="274">
        <v>1108</v>
      </c>
      <c r="F13" s="274">
        <v>103</v>
      </c>
      <c r="G13" s="274">
        <v>914</v>
      </c>
      <c r="H13" s="138">
        <v>0</v>
      </c>
      <c r="I13" s="92"/>
      <c r="J13" s="53"/>
      <c r="K13" s="53"/>
      <c r="L13" s="53"/>
      <c r="M13" s="53"/>
      <c r="N13" s="53"/>
    </row>
    <row r="14" spans="1:14" ht="18" customHeight="1">
      <c r="A14" s="142" t="s">
        <v>11</v>
      </c>
      <c r="B14" s="93">
        <f t="shared" si="1"/>
        <v>6389</v>
      </c>
      <c r="C14" s="274">
        <v>1414</v>
      </c>
      <c r="D14" s="274">
        <v>1166</v>
      </c>
      <c r="E14" s="274">
        <v>1726</v>
      </c>
      <c r="F14" s="274">
        <v>128</v>
      </c>
      <c r="G14" s="274">
        <v>1955</v>
      </c>
      <c r="H14" s="138">
        <v>0</v>
      </c>
      <c r="I14" s="92"/>
      <c r="J14" s="53"/>
      <c r="K14" s="53"/>
      <c r="L14" s="53"/>
      <c r="M14" s="53"/>
      <c r="N14" s="53"/>
    </row>
    <row r="15" spans="1:14" ht="18" customHeight="1">
      <c r="A15" s="154" t="s">
        <v>12</v>
      </c>
      <c r="B15" s="155">
        <f t="shared" si="1"/>
        <v>3391</v>
      </c>
      <c r="C15" s="275">
        <v>673</v>
      </c>
      <c r="D15" s="275">
        <v>781</v>
      </c>
      <c r="E15" s="275">
        <v>1054</v>
      </c>
      <c r="F15" s="275">
        <v>79</v>
      </c>
      <c r="G15" s="275">
        <v>804</v>
      </c>
      <c r="H15" s="139">
        <v>0</v>
      </c>
      <c r="I15" s="92"/>
      <c r="J15" s="53"/>
      <c r="K15" s="53"/>
      <c r="L15" s="53"/>
      <c r="M15" s="53"/>
      <c r="N15" s="53"/>
    </row>
    <row r="16" spans="2:10" ht="16.5" customHeight="1">
      <c r="B16" s="43"/>
      <c r="F16" s="22"/>
      <c r="G16" s="22"/>
      <c r="H16" s="103" t="s">
        <v>102</v>
      </c>
      <c r="I16" s="5"/>
      <c r="J16" s="52"/>
    </row>
    <row r="17" spans="5:9" ht="13.5">
      <c r="E17" s="101"/>
      <c r="H17" s="5"/>
      <c r="I17" s="5"/>
    </row>
  </sheetData>
  <sheetProtection/>
  <mergeCells count="7">
    <mergeCell ref="H3:H4"/>
    <mergeCell ref="B3:B4"/>
    <mergeCell ref="A3:A4"/>
    <mergeCell ref="F3:F4"/>
    <mergeCell ref="C3:D3"/>
    <mergeCell ref="E3:E4"/>
    <mergeCell ref="G3:G4"/>
  </mergeCells>
  <dataValidations count="1">
    <dataValidation allowBlank="1" showInputMessage="1" showErrorMessage="1" imeMode="off" sqref="B12"/>
  </dataValidation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115" zoomScaleSheetLayoutView="115" zoomScalePageLayoutView="0" workbookViewId="0" topLeftCell="A1">
      <selection activeCell="I15" sqref="A3:I15"/>
    </sheetView>
  </sheetViews>
  <sheetFormatPr defaultColWidth="9.00390625" defaultRowHeight="13.5"/>
  <cols>
    <col min="1" max="9" width="9.625" style="16" customWidth="1"/>
    <col min="10" max="16384" width="9.00390625" style="16" customWidth="1"/>
  </cols>
  <sheetData>
    <row r="1" spans="1:4" ht="18.75" customHeight="1">
      <c r="A1" s="13" t="s">
        <v>52</v>
      </c>
      <c r="B1" s="13"/>
      <c r="C1" s="13"/>
      <c r="D1" s="13"/>
    </row>
    <row r="2" spans="9:10" ht="13.5">
      <c r="I2" s="7" t="str">
        <f>'３新規精神障がい者状況調査票'!U2</f>
        <v>令和3年度</v>
      </c>
      <c r="J2" s="17"/>
    </row>
    <row r="3" spans="1:10" ht="39" customHeight="1">
      <c r="A3" s="152" t="s">
        <v>0</v>
      </c>
      <c r="B3" s="21" t="s">
        <v>23</v>
      </c>
      <c r="C3" s="23" t="s">
        <v>108</v>
      </c>
      <c r="D3" s="23" t="s">
        <v>109</v>
      </c>
      <c r="E3" s="23" t="s">
        <v>110</v>
      </c>
      <c r="F3" s="23" t="s">
        <v>111</v>
      </c>
      <c r="G3" s="23" t="s">
        <v>39</v>
      </c>
      <c r="H3" s="24" t="s">
        <v>40</v>
      </c>
      <c r="I3" s="156" t="s">
        <v>41</v>
      </c>
      <c r="J3" s="17"/>
    </row>
    <row r="4" spans="1:10" ht="18" customHeight="1">
      <c r="A4" s="140" t="s">
        <v>1</v>
      </c>
      <c r="B4" s="45">
        <f aca="true" t="shared" si="0" ref="B4:I4">SUM(B5:B15)</f>
        <v>646</v>
      </c>
      <c r="C4" s="45">
        <f t="shared" si="0"/>
        <v>3</v>
      </c>
      <c r="D4" s="45">
        <f t="shared" si="0"/>
        <v>290</v>
      </c>
      <c r="E4" s="45">
        <f t="shared" si="0"/>
        <v>223</v>
      </c>
      <c r="F4" s="45">
        <f t="shared" si="0"/>
        <v>1</v>
      </c>
      <c r="G4" s="45">
        <f t="shared" si="0"/>
        <v>129</v>
      </c>
      <c r="H4" s="51">
        <f t="shared" si="0"/>
        <v>0</v>
      </c>
      <c r="I4" s="157">
        <f t="shared" si="0"/>
        <v>22</v>
      </c>
      <c r="J4" s="17"/>
    </row>
    <row r="5" spans="1:10" ht="18" customHeight="1">
      <c r="A5" s="141" t="s">
        <v>3</v>
      </c>
      <c r="B5" s="46">
        <f>SUM(C5:H5)</f>
        <v>122</v>
      </c>
      <c r="C5" s="62">
        <v>1</v>
      </c>
      <c r="D5" s="62">
        <v>80</v>
      </c>
      <c r="E5" s="62">
        <v>28</v>
      </c>
      <c r="F5" s="62">
        <v>0</v>
      </c>
      <c r="G5" s="62">
        <v>13</v>
      </c>
      <c r="H5" s="63">
        <v>0</v>
      </c>
      <c r="I5" s="158">
        <v>4</v>
      </c>
      <c r="J5" s="17"/>
    </row>
    <row r="6" spans="1:10" ht="18" customHeight="1">
      <c r="A6" s="142" t="s">
        <v>4</v>
      </c>
      <c r="B6" s="73">
        <f aca="true" t="shared" si="1" ref="B6:B15">SUM(C6:H6)</f>
        <v>95</v>
      </c>
      <c r="C6" s="58">
        <v>1</v>
      </c>
      <c r="D6" s="58">
        <v>39</v>
      </c>
      <c r="E6" s="58">
        <v>47</v>
      </c>
      <c r="F6" s="58">
        <v>0</v>
      </c>
      <c r="G6" s="58">
        <v>8</v>
      </c>
      <c r="H6" s="64">
        <v>0</v>
      </c>
      <c r="I6" s="158">
        <v>9</v>
      </c>
      <c r="J6" s="17"/>
    </row>
    <row r="7" spans="1:10" ht="18" customHeight="1">
      <c r="A7" s="142" t="s">
        <v>5</v>
      </c>
      <c r="B7" s="73">
        <f t="shared" si="1"/>
        <v>101</v>
      </c>
      <c r="C7" s="58">
        <v>0</v>
      </c>
      <c r="D7" s="58">
        <v>30</v>
      </c>
      <c r="E7" s="58">
        <v>42</v>
      </c>
      <c r="F7" s="58">
        <v>1</v>
      </c>
      <c r="G7" s="58">
        <v>28</v>
      </c>
      <c r="H7" s="64">
        <v>0</v>
      </c>
      <c r="I7" s="158">
        <v>2</v>
      </c>
      <c r="J7" s="17"/>
    </row>
    <row r="8" spans="1:10" ht="18" customHeight="1">
      <c r="A8" s="142" t="s">
        <v>6</v>
      </c>
      <c r="B8" s="73">
        <f t="shared" si="1"/>
        <v>55</v>
      </c>
      <c r="C8" s="58">
        <v>1</v>
      </c>
      <c r="D8" s="58">
        <v>25</v>
      </c>
      <c r="E8" s="58">
        <v>19</v>
      </c>
      <c r="F8" s="58">
        <v>0</v>
      </c>
      <c r="G8" s="58">
        <v>10</v>
      </c>
      <c r="H8" s="64">
        <v>0</v>
      </c>
      <c r="I8" s="158">
        <v>1</v>
      </c>
      <c r="J8" s="17"/>
    </row>
    <row r="9" spans="1:10" ht="18" customHeight="1">
      <c r="A9" s="142" t="s">
        <v>7</v>
      </c>
      <c r="B9" s="73">
        <f t="shared" si="1"/>
        <v>31</v>
      </c>
      <c r="C9" s="58">
        <v>0</v>
      </c>
      <c r="D9" s="58">
        <v>15</v>
      </c>
      <c r="E9" s="58">
        <v>11</v>
      </c>
      <c r="F9" s="58">
        <v>0</v>
      </c>
      <c r="G9" s="58">
        <v>5</v>
      </c>
      <c r="H9" s="64">
        <v>0</v>
      </c>
      <c r="I9" s="158">
        <v>1</v>
      </c>
      <c r="J9" s="17"/>
    </row>
    <row r="10" spans="1:10" ht="18" customHeight="1">
      <c r="A10" s="142" t="s">
        <v>8</v>
      </c>
      <c r="B10" s="73">
        <f t="shared" si="1"/>
        <v>68</v>
      </c>
      <c r="C10" s="58">
        <v>0</v>
      </c>
      <c r="D10" s="58">
        <v>31</v>
      </c>
      <c r="E10" s="58">
        <v>25</v>
      </c>
      <c r="F10" s="58">
        <v>0</v>
      </c>
      <c r="G10" s="58">
        <v>12</v>
      </c>
      <c r="H10" s="64">
        <v>0</v>
      </c>
      <c r="I10" s="158">
        <v>0</v>
      </c>
      <c r="J10" s="17"/>
    </row>
    <row r="11" spans="1:10" ht="18" customHeight="1">
      <c r="A11" s="142" t="s">
        <v>9</v>
      </c>
      <c r="B11" s="73">
        <f t="shared" si="1"/>
        <v>26</v>
      </c>
      <c r="C11" s="58">
        <v>0</v>
      </c>
      <c r="D11" s="58">
        <v>9</v>
      </c>
      <c r="E11" s="58">
        <v>17</v>
      </c>
      <c r="F11" s="58">
        <v>0</v>
      </c>
      <c r="G11" s="58">
        <v>0</v>
      </c>
      <c r="H11" s="64">
        <v>0</v>
      </c>
      <c r="I11" s="158">
        <v>0</v>
      </c>
      <c r="J11" s="17"/>
    </row>
    <row r="12" spans="1:10" ht="18" customHeight="1">
      <c r="A12" s="142" t="s">
        <v>10</v>
      </c>
      <c r="B12" s="73">
        <f t="shared" si="1"/>
        <v>25</v>
      </c>
      <c r="C12" s="58">
        <v>0</v>
      </c>
      <c r="D12" s="58">
        <v>15</v>
      </c>
      <c r="E12" s="58">
        <v>7</v>
      </c>
      <c r="F12" s="58">
        <v>0</v>
      </c>
      <c r="G12" s="58">
        <v>3</v>
      </c>
      <c r="H12" s="64">
        <v>0</v>
      </c>
      <c r="I12" s="158">
        <v>0</v>
      </c>
      <c r="J12" s="17"/>
    </row>
    <row r="13" spans="1:10" ht="18" customHeight="1">
      <c r="A13" s="142" t="s">
        <v>11</v>
      </c>
      <c r="B13" s="73">
        <f t="shared" si="1"/>
        <v>66</v>
      </c>
      <c r="C13" s="58">
        <v>0</v>
      </c>
      <c r="D13" s="58">
        <v>37</v>
      </c>
      <c r="E13" s="58">
        <v>19</v>
      </c>
      <c r="F13" s="58">
        <v>0</v>
      </c>
      <c r="G13" s="58">
        <v>10</v>
      </c>
      <c r="H13" s="64">
        <v>0</v>
      </c>
      <c r="I13" s="158">
        <v>4</v>
      </c>
      <c r="J13" s="17"/>
    </row>
    <row r="14" spans="1:10" ht="18" customHeight="1">
      <c r="A14" s="142" t="s">
        <v>12</v>
      </c>
      <c r="B14" s="73">
        <f t="shared" si="1"/>
        <v>21</v>
      </c>
      <c r="C14" s="58">
        <v>0</v>
      </c>
      <c r="D14" s="58">
        <v>9</v>
      </c>
      <c r="E14" s="58">
        <v>7</v>
      </c>
      <c r="F14" s="58">
        <v>0</v>
      </c>
      <c r="G14" s="58">
        <v>5</v>
      </c>
      <c r="H14" s="64">
        <v>0</v>
      </c>
      <c r="I14" s="158">
        <v>1</v>
      </c>
      <c r="J14" s="17"/>
    </row>
    <row r="15" spans="1:10" ht="18" customHeight="1">
      <c r="A15" s="143" t="s">
        <v>112</v>
      </c>
      <c r="B15" s="47">
        <f t="shared" si="1"/>
        <v>36</v>
      </c>
      <c r="C15" s="60">
        <v>0</v>
      </c>
      <c r="D15" s="60">
        <v>0</v>
      </c>
      <c r="E15" s="60">
        <v>1</v>
      </c>
      <c r="F15" s="60">
        <v>0</v>
      </c>
      <c r="G15" s="60">
        <v>35</v>
      </c>
      <c r="H15" s="65">
        <v>0</v>
      </c>
      <c r="I15" s="159">
        <v>0</v>
      </c>
      <c r="J15" s="17"/>
    </row>
    <row r="16" spans="8:9" ht="16.5" customHeight="1">
      <c r="H16" s="9"/>
      <c r="I16" s="25" t="s">
        <v>102</v>
      </c>
    </row>
  </sheetData>
  <sheetProtection/>
  <dataValidations count="1">
    <dataValidation allowBlank="1" showInputMessage="1" showErrorMessage="1" imeMode="off" sqref="B12"/>
  </dataValidations>
  <printOptions/>
  <pageMargins left="0.7874015748031497" right="0.7874015748031497" top="4.921259842519685" bottom="0.7874015748031497" header="0.3937007874015748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view="pageBreakPreview" zoomScale="115" zoomScaleSheetLayoutView="115" zoomScalePageLayoutView="0" workbookViewId="0" topLeftCell="A1">
      <selection activeCell="K13" sqref="K13"/>
    </sheetView>
  </sheetViews>
  <sheetFormatPr defaultColWidth="9.00390625" defaultRowHeight="13.5"/>
  <cols>
    <col min="1" max="1" width="7.25390625" style="3" customWidth="1"/>
    <col min="2" max="2" width="5.625" style="3" customWidth="1"/>
    <col min="3" max="3" width="7.25390625" style="3" bestFit="1" customWidth="1"/>
    <col min="4" max="4" width="5.625" style="3" customWidth="1"/>
    <col min="5" max="8" width="4.375" style="3" customWidth="1"/>
    <col min="9" max="9" width="5.625" style="3" customWidth="1"/>
    <col min="10" max="10" width="5.00390625" style="3" customWidth="1"/>
    <col min="11" max="11" width="7.50390625" style="3" customWidth="1"/>
    <col min="12" max="12" width="4.375" style="3" customWidth="1"/>
    <col min="13" max="13" width="4.875" style="3" customWidth="1"/>
    <col min="14" max="14" width="5.875" style="3" customWidth="1"/>
    <col min="15" max="15" width="4.375" style="3" customWidth="1"/>
    <col min="16" max="16" width="5.625" style="3" customWidth="1"/>
    <col min="17" max="19" width="4.375" style="3" customWidth="1"/>
    <col min="20" max="20" width="4.625" style="5" customWidth="1"/>
    <col min="21" max="35" width="9.00390625" style="5" customWidth="1"/>
    <col min="36" max="16384" width="9.00390625" style="3" customWidth="1"/>
  </cols>
  <sheetData>
    <row r="1" spans="1:4" ht="18.75" customHeight="1">
      <c r="A1" s="13" t="s">
        <v>115</v>
      </c>
      <c r="B1" s="11"/>
      <c r="C1" s="11"/>
      <c r="D1" s="11"/>
    </row>
    <row r="2" spans="1:4" ht="18.75" customHeight="1">
      <c r="A2" s="10" t="s">
        <v>48</v>
      </c>
      <c r="B2" s="11"/>
      <c r="C2" s="11"/>
      <c r="D2" s="11"/>
    </row>
    <row r="3" spans="12:19" ht="13.5" customHeight="1">
      <c r="L3" s="7"/>
      <c r="M3" s="7"/>
      <c r="N3" s="7"/>
      <c r="P3" s="42"/>
      <c r="Q3" s="42"/>
      <c r="R3" s="42"/>
      <c r="S3" s="7" t="str">
        <f>'３新規精神障がい者状況調査票'!U2</f>
        <v>令和3年度</v>
      </c>
    </row>
    <row r="4" spans="1:35" s="8" customFormat="1" ht="13.5" customHeight="1">
      <c r="A4" s="244" t="s">
        <v>14</v>
      </c>
      <c r="B4" s="260" t="s">
        <v>15</v>
      </c>
      <c r="C4" s="260"/>
      <c r="D4" s="261" t="s">
        <v>16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3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45"/>
      <c r="B5" s="226" t="s">
        <v>17</v>
      </c>
      <c r="C5" s="226" t="s">
        <v>18</v>
      </c>
      <c r="D5" s="231" t="s">
        <v>127</v>
      </c>
      <c r="E5" s="231" t="s">
        <v>20</v>
      </c>
      <c r="F5" s="183" t="s">
        <v>103</v>
      </c>
      <c r="G5" s="249" t="s">
        <v>21</v>
      </c>
      <c r="H5" s="231" t="s">
        <v>113</v>
      </c>
      <c r="I5" s="231" t="s">
        <v>128</v>
      </c>
      <c r="J5" s="183" t="s">
        <v>22</v>
      </c>
      <c r="K5" s="247" t="s">
        <v>105</v>
      </c>
      <c r="L5" s="183" t="s">
        <v>129</v>
      </c>
      <c r="M5" s="183" t="s">
        <v>130</v>
      </c>
      <c r="N5" s="249" t="s">
        <v>19</v>
      </c>
      <c r="O5" s="254" t="s">
        <v>68</v>
      </c>
      <c r="P5" s="255"/>
      <c r="Q5" s="255"/>
      <c r="R5" s="255"/>
      <c r="S5" s="25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13.5" customHeight="1">
      <c r="A6" s="245"/>
      <c r="B6" s="226"/>
      <c r="C6" s="226"/>
      <c r="D6" s="231"/>
      <c r="E6" s="231"/>
      <c r="F6" s="183"/>
      <c r="G6" s="249"/>
      <c r="H6" s="231"/>
      <c r="I6" s="231"/>
      <c r="J6" s="183"/>
      <c r="K6" s="247"/>
      <c r="L6" s="183"/>
      <c r="M6" s="183"/>
      <c r="N6" s="249"/>
      <c r="O6" s="182" t="s">
        <v>104</v>
      </c>
      <c r="P6" s="264" t="s">
        <v>69</v>
      </c>
      <c r="Q6" s="257" t="s">
        <v>131</v>
      </c>
      <c r="R6" s="182" t="s">
        <v>70</v>
      </c>
      <c r="S6" s="258" t="s">
        <v>107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8" customFormat="1" ht="57" customHeight="1">
      <c r="A7" s="245"/>
      <c r="B7" s="226"/>
      <c r="C7" s="226"/>
      <c r="D7" s="232"/>
      <c r="E7" s="232"/>
      <c r="F7" s="184"/>
      <c r="G7" s="250"/>
      <c r="H7" s="232"/>
      <c r="I7" s="232"/>
      <c r="J7" s="184"/>
      <c r="K7" s="248"/>
      <c r="L7" s="184"/>
      <c r="M7" s="184"/>
      <c r="N7" s="250"/>
      <c r="O7" s="184"/>
      <c r="P7" s="250"/>
      <c r="Q7" s="184"/>
      <c r="R7" s="184"/>
      <c r="S7" s="259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19" ht="15.75" customHeight="1">
      <c r="A8" s="140" t="s">
        <v>1</v>
      </c>
      <c r="B8" s="96">
        <f>SUM(B9:B18)</f>
        <v>1262</v>
      </c>
      <c r="C8" s="97">
        <f>SUM(D8:N8)</f>
        <v>2047</v>
      </c>
      <c r="D8" s="97">
        <f>SUM(D9:D18)</f>
        <v>26</v>
      </c>
      <c r="E8" s="97">
        <f>SUM(E9:E18)</f>
        <v>451</v>
      </c>
      <c r="F8" s="97">
        <f aca="true" t="shared" si="0" ref="F8:S8">SUM(F9:F18)</f>
        <v>33</v>
      </c>
      <c r="G8" s="97">
        <f t="shared" si="0"/>
        <v>3</v>
      </c>
      <c r="H8" s="97">
        <f t="shared" si="0"/>
        <v>1</v>
      </c>
      <c r="I8" s="97">
        <f t="shared" si="0"/>
        <v>1</v>
      </c>
      <c r="J8" s="97">
        <f t="shared" si="0"/>
        <v>8</v>
      </c>
      <c r="K8" s="97">
        <f t="shared" si="0"/>
        <v>21</v>
      </c>
      <c r="L8" s="97">
        <f t="shared" si="0"/>
        <v>7</v>
      </c>
      <c r="M8" s="97">
        <f t="shared" si="0"/>
        <v>12</v>
      </c>
      <c r="N8" s="97">
        <f>SUM(N9:N18)</f>
        <v>1484</v>
      </c>
      <c r="O8" s="97">
        <f t="shared" si="0"/>
        <v>35</v>
      </c>
      <c r="P8" s="97">
        <f t="shared" si="0"/>
        <v>13</v>
      </c>
      <c r="Q8" s="97">
        <f t="shared" si="0"/>
        <v>1</v>
      </c>
      <c r="R8" s="97">
        <f t="shared" si="0"/>
        <v>0</v>
      </c>
      <c r="S8" s="132">
        <f t="shared" si="0"/>
        <v>1</v>
      </c>
    </row>
    <row r="9" spans="1:35" ht="15.75" customHeight="1">
      <c r="A9" s="141" t="s">
        <v>3</v>
      </c>
      <c r="B9" s="49">
        <v>46</v>
      </c>
      <c r="C9" s="49">
        <f>SUM(D9:N9)</f>
        <v>57</v>
      </c>
      <c r="D9" s="83">
        <v>0</v>
      </c>
      <c r="E9" s="83">
        <v>0</v>
      </c>
      <c r="F9" s="83">
        <v>4</v>
      </c>
      <c r="G9" s="83">
        <v>1</v>
      </c>
      <c r="H9" s="83">
        <v>0</v>
      </c>
      <c r="I9" s="83">
        <v>0</v>
      </c>
      <c r="J9" s="83">
        <v>0</v>
      </c>
      <c r="K9" s="83">
        <v>0</v>
      </c>
      <c r="L9" s="83">
        <v>1</v>
      </c>
      <c r="M9" s="83">
        <v>0</v>
      </c>
      <c r="N9" s="83">
        <v>51</v>
      </c>
      <c r="O9" s="83">
        <v>1</v>
      </c>
      <c r="P9" s="83">
        <v>3</v>
      </c>
      <c r="Q9" s="83">
        <v>0</v>
      </c>
      <c r="R9" s="83">
        <v>0</v>
      </c>
      <c r="S9" s="133">
        <v>0</v>
      </c>
      <c r="AA9" s="3"/>
      <c r="AB9" s="3"/>
      <c r="AC9" s="3"/>
      <c r="AD9" s="3"/>
      <c r="AE9" s="3"/>
      <c r="AF9" s="3"/>
      <c r="AG9" s="3"/>
      <c r="AH9" s="3"/>
      <c r="AI9" s="3"/>
    </row>
    <row r="10" spans="1:28" ht="15.75" customHeight="1">
      <c r="A10" s="142" t="s">
        <v>4</v>
      </c>
      <c r="B10" s="48">
        <v>195</v>
      </c>
      <c r="C10" s="49">
        <f aca="true" t="shared" si="1" ref="C10:C18">SUM(D10:N10)</f>
        <v>390</v>
      </c>
      <c r="D10" s="84">
        <v>3</v>
      </c>
      <c r="E10" s="84">
        <v>148</v>
      </c>
      <c r="F10" s="84">
        <v>9</v>
      </c>
      <c r="G10" s="84">
        <v>2</v>
      </c>
      <c r="H10" s="84">
        <v>0</v>
      </c>
      <c r="I10" s="84">
        <v>1</v>
      </c>
      <c r="J10" s="84">
        <v>6</v>
      </c>
      <c r="K10" s="84">
        <v>15</v>
      </c>
      <c r="L10" s="84">
        <v>0</v>
      </c>
      <c r="M10" s="84">
        <v>7</v>
      </c>
      <c r="N10" s="84">
        <v>199</v>
      </c>
      <c r="O10" s="84">
        <v>19</v>
      </c>
      <c r="P10" s="84">
        <v>2</v>
      </c>
      <c r="Q10" s="84">
        <v>0</v>
      </c>
      <c r="R10" s="84">
        <v>0</v>
      </c>
      <c r="S10" s="134">
        <v>0</v>
      </c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5.75" customHeight="1">
      <c r="A11" s="142" t="s">
        <v>5</v>
      </c>
      <c r="B11" s="48">
        <v>262</v>
      </c>
      <c r="C11" s="49">
        <f t="shared" si="1"/>
        <v>262</v>
      </c>
      <c r="D11" s="84">
        <v>0</v>
      </c>
      <c r="E11" s="84">
        <v>0</v>
      </c>
      <c r="F11" s="84">
        <v>1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261</v>
      </c>
      <c r="O11" s="84">
        <v>2</v>
      </c>
      <c r="P11" s="84">
        <v>2</v>
      </c>
      <c r="Q11" s="84">
        <v>0</v>
      </c>
      <c r="R11" s="84">
        <v>0</v>
      </c>
      <c r="S11" s="134">
        <v>0</v>
      </c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5.75" customHeight="1">
      <c r="A12" s="142" t="s">
        <v>6</v>
      </c>
      <c r="B12" s="48">
        <v>39</v>
      </c>
      <c r="C12" s="49">
        <f t="shared" si="1"/>
        <v>170</v>
      </c>
      <c r="D12" s="84">
        <v>1</v>
      </c>
      <c r="E12" s="84">
        <v>2</v>
      </c>
      <c r="F12" s="84">
        <v>2</v>
      </c>
      <c r="G12" s="84">
        <v>0</v>
      </c>
      <c r="H12" s="84">
        <v>1</v>
      </c>
      <c r="I12" s="84">
        <v>0</v>
      </c>
      <c r="J12" s="84">
        <v>0</v>
      </c>
      <c r="K12" s="84">
        <v>0</v>
      </c>
      <c r="L12" s="84">
        <v>0</v>
      </c>
      <c r="M12" s="84">
        <v>2</v>
      </c>
      <c r="N12" s="84">
        <v>162</v>
      </c>
      <c r="O12" s="84">
        <v>1</v>
      </c>
      <c r="P12" s="84">
        <v>5</v>
      </c>
      <c r="Q12" s="84">
        <v>1</v>
      </c>
      <c r="R12" s="84">
        <v>0</v>
      </c>
      <c r="S12" s="134">
        <v>0</v>
      </c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5.75" customHeight="1">
      <c r="A13" s="142" t="s">
        <v>7</v>
      </c>
      <c r="B13" s="48">
        <v>215</v>
      </c>
      <c r="C13" s="49">
        <f t="shared" si="1"/>
        <v>248</v>
      </c>
      <c r="D13" s="84">
        <v>3</v>
      </c>
      <c r="E13" s="84">
        <v>217</v>
      </c>
      <c r="F13" s="84">
        <v>1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27</v>
      </c>
      <c r="O13" s="84">
        <v>0</v>
      </c>
      <c r="P13" s="84">
        <v>0</v>
      </c>
      <c r="Q13" s="84">
        <v>0</v>
      </c>
      <c r="R13" s="84">
        <v>0</v>
      </c>
      <c r="S13" s="134">
        <v>0</v>
      </c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5.75" customHeight="1">
      <c r="A14" s="142" t="s">
        <v>8</v>
      </c>
      <c r="B14" s="48">
        <v>45</v>
      </c>
      <c r="C14" s="49">
        <f t="shared" si="1"/>
        <v>59</v>
      </c>
      <c r="D14" s="84">
        <v>0</v>
      </c>
      <c r="E14" s="84">
        <v>2</v>
      </c>
      <c r="F14" s="84">
        <v>4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52</v>
      </c>
      <c r="O14" s="84">
        <v>1</v>
      </c>
      <c r="P14" s="84">
        <v>0</v>
      </c>
      <c r="Q14" s="84">
        <v>0</v>
      </c>
      <c r="R14" s="84">
        <v>0</v>
      </c>
      <c r="S14" s="134">
        <v>0</v>
      </c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 customHeight="1">
      <c r="A15" s="142" t="s">
        <v>9</v>
      </c>
      <c r="B15" s="48">
        <v>53</v>
      </c>
      <c r="C15" s="49">
        <f t="shared" si="1"/>
        <v>197</v>
      </c>
      <c r="D15" s="84">
        <v>9</v>
      </c>
      <c r="E15" s="84">
        <v>16</v>
      </c>
      <c r="F15" s="84">
        <v>4</v>
      </c>
      <c r="G15" s="84">
        <v>0</v>
      </c>
      <c r="H15" s="84">
        <v>0</v>
      </c>
      <c r="I15" s="84">
        <v>0</v>
      </c>
      <c r="J15" s="84">
        <v>0</v>
      </c>
      <c r="K15" s="84">
        <v>1</v>
      </c>
      <c r="L15" s="84">
        <v>6</v>
      </c>
      <c r="M15" s="84">
        <v>0</v>
      </c>
      <c r="N15" s="84">
        <v>161</v>
      </c>
      <c r="O15" s="84">
        <v>3</v>
      </c>
      <c r="P15" s="84">
        <v>1</v>
      </c>
      <c r="Q15" s="84">
        <v>0</v>
      </c>
      <c r="R15" s="84">
        <v>0</v>
      </c>
      <c r="S15" s="134">
        <v>0</v>
      </c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.75" customHeight="1">
      <c r="A16" s="142" t="s">
        <v>10</v>
      </c>
      <c r="B16" s="48">
        <v>163</v>
      </c>
      <c r="C16" s="49">
        <f t="shared" si="1"/>
        <v>217</v>
      </c>
      <c r="D16" s="84">
        <v>0</v>
      </c>
      <c r="E16" s="84">
        <v>7</v>
      </c>
      <c r="F16" s="84">
        <v>3</v>
      </c>
      <c r="G16" s="84">
        <v>0</v>
      </c>
      <c r="H16" s="84">
        <v>0</v>
      </c>
      <c r="I16" s="84">
        <v>0</v>
      </c>
      <c r="J16" s="84">
        <v>0</v>
      </c>
      <c r="K16" s="84">
        <v>5</v>
      </c>
      <c r="L16" s="84">
        <v>0</v>
      </c>
      <c r="M16" s="84">
        <v>1</v>
      </c>
      <c r="N16" s="84">
        <v>201</v>
      </c>
      <c r="O16" s="84">
        <v>5</v>
      </c>
      <c r="P16" s="84">
        <v>0</v>
      </c>
      <c r="Q16" s="84">
        <v>0</v>
      </c>
      <c r="R16" s="84">
        <v>0</v>
      </c>
      <c r="S16" s="134">
        <v>0</v>
      </c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.75" customHeight="1">
      <c r="A17" s="142" t="s">
        <v>11</v>
      </c>
      <c r="B17" s="48">
        <v>145</v>
      </c>
      <c r="C17" s="49">
        <f t="shared" si="1"/>
        <v>308</v>
      </c>
      <c r="D17" s="84">
        <v>5</v>
      </c>
      <c r="E17" s="84">
        <v>59</v>
      </c>
      <c r="F17" s="84">
        <v>4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1</v>
      </c>
      <c r="N17" s="84">
        <v>239</v>
      </c>
      <c r="O17" s="84">
        <v>2</v>
      </c>
      <c r="P17" s="84">
        <v>0</v>
      </c>
      <c r="Q17" s="84">
        <v>0</v>
      </c>
      <c r="R17" s="84">
        <v>0</v>
      </c>
      <c r="S17" s="134">
        <v>1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:28" ht="15.75" customHeight="1">
      <c r="A18" s="143" t="s">
        <v>12</v>
      </c>
      <c r="B18" s="50">
        <v>99</v>
      </c>
      <c r="C18" s="130">
        <f t="shared" si="1"/>
        <v>139</v>
      </c>
      <c r="D18" s="87">
        <v>5</v>
      </c>
      <c r="E18" s="87">
        <v>0</v>
      </c>
      <c r="F18" s="87">
        <v>1</v>
      </c>
      <c r="G18" s="87">
        <v>0</v>
      </c>
      <c r="H18" s="87">
        <v>0</v>
      </c>
      <c r="I18" s="87">
        <v>0</v>
      </c>
      <c r="J18" s="87">
        <v>2</v>
      </c>
      <c r="K18" s="87">
        <v>0</v>
      </c>
      <c r="L18" s="87">
        <v>0</v>
      </c>
      <c r="M18" s="87">
        <v>0</v>
      </c>
      <c r="N18" s="87">
        <v>131</v>
      </c>
      <c r="O18" s="87">
        <v>1</v>
      </c>
      <c r="P18" s="87">
        <v>0</v>
      </c>
      <c r="Q18" s="87">
        <v>0</v>
      </c>
      <c r="R18" s="87">
        <v>0</v>
      </c>
      <c r="S18" s="135">
        <v>0</v>
      </c>
      <c r="T18" s="54"/>
      <c r="U18" s="54"/>
      <c r="V18" s="54"/>
      <c r="W18" s="54"/>
      <c r="X18" s="54"/>
      <c r="Y18" s="54"/>
      <c r="Z18" s="54"/>
      <c r="AA18" s="54"/>
      <c r="AB18" s="54"/>
    </row>
    <row r="19" spans="16:19" ht="13.5" customHeight="1">
      <c r="P19" s="25"/>
      <c r="Q19" s="25"/>
      <c r="R19" s="25"/>
      <c r="S19" s="25" t="s">
        <v>102</v>
      </c>
    </row>
    <row r="20" ht="6.75" customHeight="1"/>
    <row r="21" ht="6.75" customHeight="1"/>
    <row r="22" spans="14:20" ht="13.5" customHeight="1">
      <c r="N22" s="7"/>
      <c r="P22" s="114"/>
      <c r="Q22" s="114"/>
      <c r="R22" s="114"/>
      <c r="S22" s="114"/>
      <c r="T22" s="42" t="str">
        <f>'３新規精神障がい者状況調査票'!U2</f>
        <v>令和3年度</v>
      </c>
    </row>
    <row r="23" spans="1:20" ht="13.5" customHeight="1">
      <c r="A23" s="265" t="s">
        <v>74</v>
      </c>
      <c r="B23" s="267" t="s">
        <v>75</v>
      </c>
      <c r="C23" s="267"/>
      <c r="D23" s="267" t="s">
        <v>78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9"/>
      <c r="Q23" s="106"/>
      <c r="R23" s="106"/>
      <c r="S23" s="106"/>
      <c r="T23" s="161"/>
    </row>
    <row r="24" spans="1:37" ht="13.5" customHeight="1">
      <c r="A24" s="266"/>
      <c r="B24" s="226" t="s">
        <v>17</v>
      </c>
      <c r="C24" s="226" t="s">
        <v>18</v>
      </c>
      <c r="D24" s="183" t="s">
        <v>127</v>
      </c>
      <c r="E24" s="183" t="s">
        <v>20</v>
      </c>
      <c r="F24" s="183" t="s">
        <v>103</v>
      </c>
      <c r="G24" s="249" t="s">
        <v>21</v>
      </c>
      <c r="H24" s="231" t="s">
        <v>113</v>
      </c>
      <c r="I24" s="231" t="s">
        <v>128</v>
      </c>
      <c r="J24" s="183" t="s">
        <v>22</v>
      </c>
      <c r="K24" s="199" t="s">
        <v>105</v>
      </c>
      <c r="L24" s="183" t="s">
        <v>129</v>
      </c>
      <c r="M24" s="183" t="s">
        <v>130</v>
      </c>
      <c r="N24" s="183" t="s">
        <v>19</v>
      </c>
      <c r="O24" s="254" t="s">
        <v>68</v>
      </c>
      <c r="P24" s="255"/>
      <c r="Q24" s="255"/>
      <c r="R24" s="255"/>
      <c r="S24" s="255"/>
      <c r="T24" s="256"/>
      <c r="U24" s="3"/>
      <c r="AJ24" s="5"/>
      <c r="AK24" s="5"/>
    </row>
    <row r="25" spans="1:38" ht="13.5" customHeight="1">
      <c r="A25" s="266"/>
      <c r="B25" s="226"/>
      <c r="C25" s="226"/>
      <c r="D25" s="183"/>
      <c r="E25" s="183"/>
      <c r="F25" s="183"/>
      <c r="G25" s="249"/>
      <c r="H25" s="231"/>
      <c r="I25" s="231"/>
      <c r="J25" s="183"/>
      <c r="K25" s="199"/>
      <c r="L25" s="183"/>
      <c r="M25" s="183"/>
      <c r="N25" s="183"/>
      <c r="O25" s="230" t="s">
        <v>104</v>
      </c>
      <c r="P25" s="182" t="s">
        <v>76</v>
      </c>
      <c r="Q25" s="230" t="s">
        <v>69</v>
      </c>
      <c r="R25" s="270" t="s">
        <v>131</v>
      </c>
      <c r="S25" s="230" t="s">
        <v>70</v>
      </c>
      <c r="T25" s="271" t="s">
        <v>107</v>
      </c>
      <c r="U25" s="3"/>
      <c r="V25" s="3"/>
      <c r="AJ25" s="5"/>
      <c r="AK25" s="5"/>
      <c r="AL25" s="5"/>
    </row>
    <row r="26" spans="1:38" ht="57" customHeight="1">
      <c r="A26" s="266"/>
      <c r="B26" s="226"/>
      <c r="C26" s="226"/>
      <c r="D26" s="184"/>
      <c r="E26" s="184"/>
      <c r="F26" s="184"/>
      <c r="G26" s="250"/>
      <c r="H26" s="232"/>
      <c r="I26" s="232"/>
      <c r="J26" s="184"/>
      <c r="K26" s="200"/>
      <c r="L26" s="184"/>
      <c r="M26" s="184"/>
      <c r="N26" s="184"/>
      <c r="O26" s="232"/>
      <c r="P26" s="184"/>
      <c r="Q26" s="232"/>
      <c r="R26" s="232"/>
      <c r="S26" s="232"/>
      <c r="T26" s="190"/>
      <c r="U26" s="3"/>
      <c r="V26" s="3"/>
      <c r="AJ26" s="5"/>
      <c r="AK26" s="5"/>
      <c r="AL26" s="5"/>
    </row>
    <row r="27" spans="1:20" ht="34.5" customHeight="1">
      <c r="A27" s="160" t="s">
        <v>134</v>
      </c>
      <c r="B27" s="144">
        <v>73</v>
      </c>
      <c r="C27" s="145">
        <v>226</v>
      </c>
      <c r="D27" s="146">
        <v>2</v>
      </c>
      <c r="E27" s="146">
        <v>15</v>
      </c>
      <c r="F27" s="146">
        <v>33</v>
      </c>
      <c r="G27" s="146">
        <v>5</v>
      </c>
      <c r="H27" s="146">
        <v>19</v>
      </c>
      <c r="I27" s="146">
        <v>5</v>
      </c>
      <c r="J27" s="146">
        <v>13</v>
      </c>
      <c r="K27" s="146">
        <v>72</v>
      </c>
      <c r="L27" s="146">
        <v>0</v>
      </c>
      <c r="M27" s="87">
        <v>0</v>
      </c>
      <c r="N27" s="147">
        <v>62</v>
      </c>
      <c r="O27" s="148">
        <v>20</v>
      </c>
      <c r="P27" s="149">
        <v>17</v>
      </c>
      <c r="Q27" s="149">
        <v>1</v>
      </c>
      <c r="R27" s="150">
        <v>0</v>
      </c>
      <c r="S27" s="148">
        <v>0</v>
      </c>
      <c r="T27" s="151">
        <v>0</v>
      </c>
    </row>
    <row r="28" spans="10:19" ht="13.5" customHeight="1">
      <c r="J28" s="251" t="s">
        <v>106</v>
      </c>
      <c r="K28" s="252"/>
      <c r="L28" s="252"/>
      <c r="M28" s="253"/>
      <c r="N28" s="253"/>
      <c r="O28" s="253"/>
      <c r="P28" s="253"/>
      <c r="Q28" s="253"/>
      <c r="R28" s="253"/>
      <c r="S28" s="253"/>
    </row>
  </sheetData>
  <sheetProtection/>
  <mergeCells count="46">
    <mergeCell ref="O25:O26"/>
    <mergeCell ref="P25:P26"/>
    <mergeCell ref="Q25:Q26"/>
    <mergeCell ref="R25:R26"/>
    <mergeCell ref="S25:S26"/>
    <mergeCell ref="T25:T26"/>
    <mergeCell ref="A23:A26"/>
    <mergeCell ref="B23:C23"/>
    <mergeCell ref="D23:P23"/>
    <mergeCell ref="B24:B26"/>
    <mergeCell ref="C24:C26"/>
    <mergeCell ref="J24:J26"/>
    <mergeCell ref="K24:K26"/>
    <mergeCell ref="L24:L26"/>
    <mergeCell ref="N24:N26"/>
    <mergeCell ref="O24:T24"/>
    <mergeCell ref="A4:A7"/>
    <mergeCell ref="B4:C4"/>
    <mergeCell ref="D4:S4"/>
    <mergeCell ref="B5:B7"/>
    <mergeCell ref="C5:C7"/>
    <mergeCell ref="D5:D7"/>
    <mergeCell ref="L5:L7"/>
    <mergeCell ref="M5:M7"/>
    <mergeCell ref="P6:P7"/>
    <mergeCell ref="N5:N7"/>
    <mergeCell ref="D24:D26"/>
    <mergeCell ref="E24:E26"/>
    <mergeCell ref="E5:E7"/>
    <mergeCell ref="F5:F7"/>
    <mergeCell ref="I24:I26"/>
    <mergeCell ref="O6:O7"/>
    <mergeCell ref="M24:M26"/>
    <mergeCell ref="F24:F26"/>
    <mergeCell ref="G24:G26"/>
    <mergeCell ref="H24:H26"/>
    <mergeCell ref="I5:I7"/>
    <mergeCell ref="J5:J7"/>
    <mergeCell ref="K5:K7"/>
    <mergeCell ref="G5:G7"/>
    <mergeCell ref="H5:H7"/>
    <mergeCell ref="J28:S28"/>
    <mergeCell ref="O5:S5"/>
    <mergeCell ref="Q6:Q7"/>
    <mergeCell ref="R6:R7"/>
    <mergeCell ref="S6:S7"/>
  </mergeCells>
  <printOptions horizontalCentered="1"/>
  <pageMargins left="0.5118110236220472" right="0.5118110236220472" top="0.7874015748031497" bottom="0.7874015748031497" header="0.3937007874015748" footer="0.1968503937007874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view="pageBreakPreview" zoomScale="130" zoomScaleSheetLayoutView="130" zoomScalePageLayoutView="0" workbookViewId="0" topLeftCell="A1">
      <selection activeCell="C17" sqref="C17"/>
    </sheetView>
  </sheetViews>
  <sheetFormatPr defaultColWidth="9.00390625" defaultRowHeight="13.5"/>
  <cols>
    <col min="1" max="1" width="6.625" style="3" customWidth="1"/>
    <col min="2" max="3" width="5.625" style="3" customWidth="1"/>
    <col min="4" max="19" width="4.625" style="3" customWidth="1"/>
    <col min="20" max="35" width="9.00390625" style="5" customWidth="1"/>
    <col min="36" max="16384" width="9.00390625" style="3" customWidth="1"/>
  </cols>
  <sheetData>
    <row r="1" spans="1:4" ht="18.75" customHeight="1">
      <c r="A1" s="10" t="s">
        <v>71</v>
      </c>
      <c r="B1" s="11"/>
      <c r="C1" s="11"/>
      <c r="D1" s="11"/>
    </row>
    <row r="2" spans="12:19" ht="13.5" customHeight="1">
      <c r="L2" s="7"/>
      <c r="M2" s="7"/>
      <c r="N2" s="7"/>
      <c r="P2" s="42"/>
      <c r="Q2" s="42"/>
      <c r="R2" s="42"/>
      <c r="S2" s="7" t="str">
        <f>'1 精神障がい者把握数'!U4</f>
        <v>令和3年度末時点</v>
      </c>
    </row>
    <row r="3" spans="1:35" s="8" customFormat="1" ht="13.5" customHeight="1">
      <c r="A3" s="244" t="s">
        <v>14</v>
      </c>
      <c r="B3" s="260" t="s">
        <v>15</v>
      </c>
      <c r="C3" s="260"/>
      <c r="D3" s="261" t="s">
        <v>16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45"/>
      <c r="B4" s="226" t="s">
        <v>17</v>
      </c>
      <c r="C4" s="226" t="s">
        <v>18</v>
      </c>
      <c r="D4" s="231" t="s">
        <v>127</v>
      </c>
      <c r="E4" s="231" t="s">
        <v>20</v>
      </c>
      <c r="F4" s="183" t="s">
        <v>103</v>
      </c>
      <c r="G4" s="249" t="s">
        <v>21</v>
      </c>
      <c r="H4" s="231" t="s">
        <v>113</v>
      </c>
      <c r="I4" s="231" t="s">
        <v>128</v>
      </c>
      <c r="J4" s="183" t="s">
        <v>22</v>
      </c>
      <c r="K4" s="247" t="s">
        <v>105</v>
      </c>
      <c r="L4" s="183" t="s">
        <v>129</v>
      </c>
      <c r="M4" s="183" t="s">
        <v>130</v>
      </c>
      <c r="N4" s="249" t="s">
        <v>19</v>
      </c>
      <c r="O4" s="254" t="s">
        <v>68</v>
      </c>
      <c r="P4" s="255"/>
      <c r="Q4" s="255"/>
      <c r="R4" s="255"/>
      <c r="S4" s="256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45"/>
      <c r="B5" s="226"/>
      <c r="C5" s="226"/>
      <c r="D5" s="231"/>
      <c r="E5" s="231"/>
      <c r="F5" s="183"/>
      <c r="G5" s="249"/>
      <c r="H5" s="231"/>
      <c r="I5" s="231"/>
      <c r="J5" s="183"/>
      <c r="K5" s="247"/>
      <c r="L5" s="183"/>
      <c r="M5" s="183"/>
      <c r="N5" s="249"/>
      <c r="O5" s="182" t="s">
        <v>104</v>
      </c>
      <c r="P5" s="264" t="s">
        <v>69</v>
      </c>
      <c r="Q5" s="257" t="s">
        <v>131</v>
      </c>
      <c r="R5" s="182" t="s">
        <v>70</v>
      </c>
      <c r="S5" s="258" t="s">
        <v>107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45"/>
      <c r="B6" s="226"/>
      <c r="C6" s="226"/>
      <c r="D6" s="232"/>
      <c r="E6" s="232"/>
      <c r="F6" s="184"/>
      <c r="G6" s="250"/>
      <c r="H6" s="232"/>
      <c r="I6" s="232"/>
      <c r="J6" s="184"/>
      <c r="K6" s="248"/>
      <c r="L6" s="184"/>
      <c r="M6" s="184"/>
      <c r="N6" s="250"/>
      <c r="O6" s="184"/>
      <c r="P6" s="250"/>
      <c r="Q6" s="184"/>
      <c r="R6" s="184"/>
      <c r="S6" s="25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40" t="s">
        <v>1</v>
      </c>
      <c r="B7" s="97">
        <f>SUM(B8:B17)</f>
        <v>566</v>
      </c>
      <c r="C7" s="97">
        <f>SUM(C8:C17)</f>
        <v>937</v>
      </c>
      <c r="D7" s="97">
        <f>SUM(D8:D17)</f>
        <v>25</v>
      </c>
      <c r="E7" s="97">
        <f>SUM(E8:E17)</f>
        <v>145</v>
      </c>
      <c r="F7" s="97">
        <f aca="true" t="shared" si="0" ref="F7:S7">SUM(F8:F17)</f>
        <v>16</v>
      </c>
      <c r="G7" s="97">
        <f t="shared" si="0"/>
        <v>1</v>
      </c>
      <c r="H7" s="97">
        <f t="shared" si="0"/>
        <v>0</v>
      </c>
      <c r="I7" s="97">
        <f t="shared" si="0"/>
        <v>0</v>
      </c>
      <c r="J7" s="97">
        <f>SUM(J8:J17)</f>
        <v>2</v>
      </c>
      <c r="K7" s="97">
        <f>SUM(K8:K17)</f>
        <v>9</v>
      </c>
      <c r="L7" s="97">
        <f t="shared" si="0"/>
        <v>3</v>
      </c>
      <c r="M7" s="97">
        <f t="shared" si="0"/>
        <v>2</v>
      </c>
      <c r="N7" s="97">
        <f t="shared" si="0"/>
        <v>734</v>
      </c>
      <c r="O7" s="97">
        <f t="shared" si="0"/>
        <v>15</v>
      </c>
      <c r="P7" s="97">
        <f t="shared" si="0"/>
        <v>9</v>
      </c>
      <c r="Q7" s="97">
        <f t="shared" si="0"/>
        <v>0</v>
      </c>
      <c r="R7" s="97">
        <f t="shared" si="0"/>
        <v>0</v>
      </c>
      <c r="S7" s="132">
        <f t="shared" si="0"/>
        <v>1</v>
      </c>
    </row>
    <row r="8" spans="1:28" ht="15.75" customHeight="1">
      <c r="A8" s="141" t="s">
        <v>3</v>
      </c>
      <c r="B8" s="49">
        <v>57</v>
      </c>
      <c r="C8" s="49">
        <f>SUM(D8:N8)</f>
        <v>68</v>
      </c>
      <c r="D8" s="83">
        <v>0</v>
      </c>
      <c r="E8" s="83">
        <v>0</v>
      </c>
      <c r="F8" s="83">
        <v>4</v>
      </c>
      <c r="G8" s="83">
        <v>1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63</v>
      </c>
      <c r="O8" s="83">
        <v>1</v>
      </c>
      <c r="P8" s="83">
        <v>7</v>
      </c>
      <c r="Q8" s="83">
        <v>0</v>
      </c>
      <c r="R8" s="83">
        <v>0</v>
      </c>
      <c r="S8" s="136">
        <v>0</v>
      </c>
      <c r="T8" s="54"/>
      <c r="U8" s="54"/>
      <c r="V8" s="54"/>
      <c r="W8" s="54"/>
      <c r="X8" s="54"/>
      <c r="Y8" s="54"/>
      <c r="Z8" s="54"/>
      <c r="AA8" s="54"/>
      <c r="AB8" s="54"/>
    </row>
    <row r="9" spans="1:28" ht="15.75" customHeight="1">
      <c r="A9" s="142" t="s">
        <v>4</v>
      </c>
      <c r="B9" s="48">
        <v>27</v>
      </c>
      <c r="C9" s="49">
        <f aca="true" t="shared" si="1" ref="C9:C17">SUM(D9:N9)</f>
        <v>74</v>
      </c>
      <c r="D9" s="84">
        <v>5</v>
      </c>
      <c r="E9" s="84">
        <v>30</v>
      </c>
      <c r="F9" s="84">
        <v>7</v>
      </c>
      <c r="G9" s="84">
        <v>0</v>
      </c>
      <c r="H9" s="84">
        <v>0</v>
      </c>
      <c r="I9" s="84">
        <v>0</v>
      </c>
      <c r="J9" s="84">
        <v>1</v>
      </c>
      <c r="K9" s="84">
        <v>4</v>
      </c>
      <c r="L9" s="84">
        <v>2</v>
      </c>
      <c r="M9" s="84">
        <v>1</v>
      </c>
      <c r="N9" s="84">
        <v>24</v>
      </c>
      <c r="O9" s="84">
        <v>3</v>
      </c>
      <c r="P9" s="84">
        <v>0</v>
      </c>
      <c r="Q9" s="84">
        <v>0</v>
      </c>
      <c r="R9" s="84">
        <v>0</v>
      </c>
      <c r="S9" s="134">
        <v>0</v>
      </c>
      <c r="T9" s="54"/>
      <c r="U9" s="54"/>
      <c r="V9" s="54"/>
      <c r="W9" s="54"/>
      <c r="X9" s="54"/>
      <c r="Y9" s="54"/>
      <c r="Z9" s="54"/>
      <c r="AA9" s="54"/>
      <c r="AB9" s="54"/>
    </row>
    <row r="10" spans="1:28" ht="15.75" customHeight="1">
      <c r="A10" s="142" t="s">
        <v>5</v>
      </c>
      <c r="B10" s="48">
        <v>160</v>
      </c>
      <c r="C10" s="49">
        <f t="shared" si="1"/>
        <v>161</v>
      </c>
      <c r="D10" s="84">
        <v>0</v>
      </c>
      <c r="E10" s="84">
        <v>1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160</v>
      </c>
      <c r="O10" s="84">
        <v>1</v>
      </c>
      <c r="P10" s="84">
        <v>0</v>
      </c>
      <c r="Q10" s="84">
        <v>0</v>
      </c>
      <c r="R10" s="84">
        <v>0</v>
      </c>
      <c r="S10" s="134">
        <v>0</v>
      </c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5.75" customHeight="1">
      <c r="A11" s="142" t="s">
        <v>6</v>
      </c>
      <c r="B11" s="48">
        <v>21</v>
      </c>
      <c r="C11" s="49">
        <f t="shared" si="1"/>
        <v>47</v>
      </c>
      <c r="D11" s="84">
        <v>1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46</v>
      </c>
      <c r="O11" s="84">
        <v>1</v>
      </c>
      <c r="P11" s="84">
        <v>1</v>
      </c>
      <c r="Q11" s="84">
        <v>0</v>
      </c>
      <c r="R11" s="84">
        <v>0</v>
      </c>
      <c r="S11" s="134">
        <v>0</v>
      </c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5.75" customHeight="1">
      <c r="A12" s="142" t="s">
        <v>7</v>
      </c>
      <c r="B12" s="48">
        <v>86</v>
      </c>
      <c r="C12" s="49">
        <f t="shared" si="1"/>
        <v>124</v>
      </c>
      <c r="D12" s="84">
        <v>1</v>
      </c>
      <c r="E12" s="84">
        <v>90</v>
      </c>
      <c r="F12" s="84">
        <v>1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32</v>
      </c>
      <c r="O12" s="84">
        <v>0</v>
      </c>
      <c r="P12" s="84">
        <v>0</v>
      </c>
      <c r="Q12" s="84">
        <v>0</v>
      </c>
      <c r="R12" s="84">
        <v>0</v>
      </c>
      <c r="S12" s="134">
        <v>0</v>
      </c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5.75" customHeight="1">
      <c r="A13" s="142" t="s">
        <v>8</v>
      </c>
      <c r="B13" s="48">
        <v>15</v>
      </c>
      <c r="C13" s="49">
        <f t="shared" si="1"/>
        <v>27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1</v>
      </c>
      <c r="M13" s="84">
        <v>0</v>
      </c>
      <c r="N13" s="84">
        <v>26</v>
      </c>
      <c r="O13" s="84">
        <v>2</v>
      </c>
      <c r="P13" s="84">
        <v>0</v>
      </c>
      <c r="Q13" s="84">
        <v>0</v>
      </c>
      <c r="R13" s="84">
        <v>0</v>
      </c>
      <c r="S13" s="134">
        <v>0</v>
      </c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5.75" customHeight="1">
      <c r="A14" s="142" t="s">
        <v>9</v>
      </c>
      <c r="B14" s="48">
        <v>22</v>
      </c>
      <c r="C14" s="49">
        <f t="shared" si="1"/>
        <v>104</v>
      </c>
      <c r="D14" s="84">
        <v>10</v>
      </c>
      <c r="E14" s="84">
        <v>19</v>
      </c>
      <c r="F14" s="84">
        <v>3</v>
      </c>
      <c r="G14" s="84">
        <v>0</v>
      </c>
      <c r="H14" s="84">
        <v>0</v>
      </c>
      <c r="I14" s="84">
        <v>0</v>
      </c>
      <c r="J14" s="84">
        <v>0</v>
      </c>
      <c r="K14" s="84">
        <v>1</v>
      </c>
      <c r="L14" s="84">
        <v>0</v>
      </c>
      <c r="M14" s="84">
        <v>0</v>
      </c>
      <c r="N14" s="84">
        <v>71</v>
      </c>
      <c r="O14" s="84">
        <v>0</v>
      </c>
      <c r="P14" s="84">
        <v>1</v>
      </c>
      <c r="Q14" s="84">
        <v>0</v>
      </c>
      <c r="R14" s="84">
        <v>0</v>
      </c>
      <c r="S14" s="134">
        <v>0</v>
      </c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 customHeight="1">
      <c r="A15" s="142" t="s">
        <v>10</v>
      </c>
      <c r="B15" s="48">
        <v>97</v>
      </c>
      <c r="C15" s="49">
        <f t="shared" si="1"/>
        <v>126</v>
      </c>
      <c r="D15" s="84">
        <v>1</v>
      </c>
      <c r="E15" s="84">
        <v>0</v>
      </c>
      <c r="F15" s="84">
        <v>1</v>
      </c>
      <c r="G15" s="84">
        <v>0</v>
      </c>
      <c r="H15" s="84">
        <v>0</v>
      </c>
      <c r="I15" s="84">
        <v>0</v>
      </c>
      <c r="J15" s="84">
        <v>0</v>
      </c>
      <c r="K15" s="84">
        <v>4</v>
      </c>
      <c r="L15" s="84">
        <v>0</v>
      </c>
      <c r="M15" s="84">
        <v>1</v>
      </c>
      <c r="N15" s="84">
        <v>119</v>
      </c>
      <c r="O15" s="84">
        <v>7</v>
      </c>
      <c r="P15" s="84">
        <v>0</v>
      </c>
      <c r="Q15" s="84">
        <v>0</v>
      </c>
      <c r="R15" s="84">
        <v>0</v>
      </c>
      <c r="S15" s="134">
        <v>0</v>
      </c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.75" customHeight="1">
      <c r="A16" s="142" t="s">
        <v>11</v>
      </c>
      <c r="B16" s="48">
        <v>54</v>
      </c>
      <c r="C16" s="49">
        <f t="shared" si="1"/>
        <v>173</v>
      </c>
      <c r="D16" s="84">
        <v>4</v>
      </c>
      <c r="E16" s="84">
        <v>5</v>
      </c>
      <c r="F16" s="84">
        <v>0</v>
      </c>
      <c r="G16" s="84">
        <v>0</v>
      </c>
      <c r="H16" s="84">
        <v>0</v>
      </c>
      <c r="I16" s="84">
        <v>0</v>
      </c>
      <c r="J16" s="84">
        <v>1</v>
      </c>
      <c r="K16" s="84">
        <v>0</v>
      </c>
      <c r="L16" s="84">
        <v>0</v>
      </c>
      <c r="M16" s="84">
        <v>0</v>
      </c>
      <c r="N16" s="84">
        <v>163</v>
      </c>
      <c r="O16" s="84">
        <v>0</v>
      </c>
      <c r="P16" s="84">
        <v>0</v>
      </c>
      <c r="Q16" s="84">
        <v>0</v>
      </c>
      <c r="R16" s="84">
        <v>0</v>
      </c>
      <c r="S16" s="134">
        <v>1</v>
      </c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.75" customHeight="1">
      <c r="A17" s="143" t="s">
        <v>12</v>
      </c>
      <c r="B17" s="50">
        <v>27</v>
      </c>
      <c r="C17" s="130">
        <f t="shared" si="1"/>
        <v>33</v>
      </c>
      <c r="D17" s="87">
        <v>3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30</v>
      </c>
      <c r="O17" s="87">
        <v>0</v>
      </c>
      <c r="P17" s="87">
        <v>0</v>
      </c>
      <c r="Q17" s="87">
        <v>0</v>
      </c>
      <c r="R17" s="87">
        <v>0</v>
      </c>
      <c r="S17" s="135">
        <v>0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6:19" ht="13.5" customHeight="1">
      <c r="P18" s="25"/>
      <c r="Q18" s="25"/>
      <c r="R18" s="25"/>
      <c r="S18" s="25" t="s">
        <v>102</v>
      </c>
    </row>
  </sheetData>
  <sheetProtection/>
  <mergeCells count="22">
    <mergeCell ref="R5:R6"/>
    <mergeCell ref="S5:S6"/>
    <mergeCell ref="F4:F6"/>
    <mergeCell ref="G4:G6"/>
    <mergeCell ref="H4:H6"/>
    <mergeCell ref="I4:I6"/>
    <mergeCell ref="O5:O6"/>
    <mergeCell ref="P5:P6"/>
    <mergeCell ref="M4:M6"/>
    <mergeCell ref="N4:N6"/>
    <mergeCell ref="E4:E6"/>
    <mergeCell ref="J4:J6"/>
    <mergeCell ref="K4:K6"/>
    <mergeCell ref="L4:L6"/>
    <mergeCell ref="O4:S4"/>
    <mergeCell ref="Q5:Q6"/>
    <mergeCell ref="A3:A6"/>
    <mergeCell ref="B3:C3"/>
    <mergeCell ref="D3:S3"/>
    <mergeCell ref="B4:B6"/>
    <mergeCell ref="C4:C6"/>
    <mergeCell ref="D4:D6"/>
  </mergeCells>
  <printOptions/>
  <pageMargins left="0.5118110236220472" right="0.3937007874015748" top="0.7874015748031497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00390625" defaultRowHeight="13.5"/>
  <cols>
    <col min="1" max="1" width="6.25390625" style="3" customWidth="1"/>
    <col min="2" max="2" width="6.00390625" style="3" customWidth="1"/>
    <col min="3" max="3" width="7.625" style="3" customWidth="1"/>
    <col min="4" max="4" width="5.625" style="3" customWidth="1"/>
    <col min="5" max="5" width="4.375" style="3" customWidth="1"/>
    <col min="6" max="6" width="6.25390625" style="3" customWidth="1"/>
    <col min="7" max="8" width="4.375" style="3" customWidth="1"/>
    <col min="9" max="11" width="5.625" style="3" customWidth="1"/>
    <col min="12" max="12" width="4.375" style="3" customWidth="1"/>
    <col min="13" max="14" width="5.625" style="3" customWidth="1"/>
    <col min="15" max="15" width="4.375" style="3" customWidth="1"/>
    <col min="16" max="16" width="5.625" style="3" customWidth="1"/>
    <col min="17" max="19" width="4.375" style="3" customWidth="1"/>
    <col min="20" max="20" width="5.50390625" style="5" customWidth="1"/>
    <col min="21" max="35" width="9.00390625" style="5" customWidth="1"/>
    <col min="36" max="16384" width="9.00390625" style="3" customWidth="1"/>
  </cols>
  <sheetData>
    <row r="1" spans="1:20" ht="18.75" customHeight="1">
      <c r="A1" s="10" t="s">
        <v>72</v>
      </c>
      <c r="B1" s="118"/>
      <c r="C1" s="118"/>
      <c r="D1" s="118"/>
      <c r="T1" s="3"/>
    </row>
    <row r="2" spans="12:19" ht="13.5" customHeight="1">
      <c r="L2" s="7"/>
      <c r="M2" s="7"/>
      <c r="N2" s="7"/>
      <c r="P2" s="42"/>
      <c r="Q2" s="42"/>
      <c r="R2" s="42"/>
      <c r="S2" s="7" t="str">
        <f>'３新規精神障がい者状況調査票'!U2</f>
        <v>令和3年度</v>
      </c>
    </row>
    <row r="3" spans="1:35" s="8" customFormat="1" ht="13.5" customHeight="1">
      <c r="A3" s="244" t="s">
        <v>14</v>
      </c>
      <c r="B3" s="260" t="s">
        <v>15</v>
      </c>
      <c r="C3" s="260"/>
      <c r="D3" s="261" t="s">
        <v>16</v>
      </c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3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8" customFormat="1" ht="13.5" customHeight="1">
      <c r="A4" s="245"/>
      <c r="B4" s="226" t="s">
        <v>17</v>
      </c>
      <c r="C4" s="226" t="s">
        <v>18</v>
      </c>
      <c r="D4" s="231" t="s">
        <v>127</v>
      </c>
      <c r="E4" s="231" t="s">
        <v>20</v>
      </c>
      <c r="F4" s="183" t="s">
        <v>103</v>
      </c>
      <c r="G4" s="249" t="s">
        <v>21</v>
      </c>
      <c r="H4" s="231" t="s">
        <v>113</v>
      </c>
      <c r="I4" s="231" t="s">
        <v>128</v>
      </c>
      <c r="J4" s="183" t="s">
        <v>22</v>
      </c>
      <c r="K4" s="247" t="s">
        <v>105</v>
      </c>
      <c r="L4" s="183" t="s">
        <v>129</v>
      </c>
      <c r="M4" s="183" t="s">
        <v>130</v>
      </c>
      <c r="N4" s="249" t="s">
        <v>19</v>
      </c>
      <c r="O4" s="254" t="s">
        <v>68</v>
      </c>
      <c r="P4" s="255"/>
      <c r="Q4" s="255"/>
      <c r="R4" s="255"/>
      <c r="S4" s="256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8" customFormat="1" ht="13.5" customHeight="1">
      <c r="A5" s="245"/>
      <c r="B5" s="226"/>
      <c r="C5" s="226"/>
      <c r="D5" s="231"/>
      <c r="E5" s="231"/>
      <c r="F5" s="183"/>
      <c r="G5" s="249"/>
      <c r="H5" s="231"/>
      <c r="I5" s="231"/>
      <c r="J5" s="183"/>
      <c r="K5" s="247"/>
      <c r="L5" s="183"/>
      <c r="M5" s="183"/>
      <c r="N5" s="249"/>
      <c r="O5" s="182" t="s">
        <v>104</v>
      </c>
      <c r="P5" s="264" t="s">
        <v>69</v>
      </c>
      <c r="Q5" s="257" t="s">
        <v>131</v>
      </c>
      <c r="R5" s="182" t="s">
        <v>70</v>
      </c>
      <c r="S5" s="258" t="s">
        <v>107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8" customFormat="1" ht="57" customHeight="1">
      <c r="A6" s="245"/>
      <c r="B6" s="226"/>
      <c r="C6" s="226"/>
      <c r="D6" s="232"/>
      <c r="E6" s="232"/>
      <c r="F6" s="184"/>
      <c r="G6" s="250"/>
      <c r="H6" s="232"/>
      <c r="I6" s="232"/>
      <c r="J6" s="184"/>
      <c r="K6" s="248"/>
      <c r="L6" s="184"/>
      <c r="M6" s="184"/>
      <c r="N6" s="250"/>
      <c r="O6" s="184"/>
      <c r="P6" s="250"/>
      <c r="Q6" s="184"/>
      <c r="R6" s="184"/>
      <c r="S6" s="25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19" ht="15.75" customHeight="1">
      <c r="A7" s="140" t="s">
        <v>1</v>
      </c>
      <c r="B7" s="97">
        <f>SUM(B8:B17)</f>
        <v>4299</v>
      </c>
      <c r="C7" s="97">
        <f>SUM(C8:C17)</f>
        <v>11000</v>
      </c>
      <c r="D7" s="97">
        <f aca="true" t="shared" si="0" ref="D7:R7">SUM(D8:D17)</f>
        <v>254</v>
      </c>
      <c r="E7" s="97">
        <f t="shared" si="0"/>
        <v>515</v>
      </c>
      <c r="F7" s="97">
        <f t="shared" si="0"/>
        <v>140</v>
      </c>
      <c r="G7" s="97">
        <f t="shared" si="0"/>
        <v>12</v>
      </c>
      <c r="H7" s="97">
        <f t="shared" si="0"/>
        <v>4</v>
      </c>
      <c r="I7" s="97">
        <f>SUM(I8:I17)</f>
        <v>3</v>
      </c>
      <c r="J7" s="97">
        <f>SUM(J8:J17)</f>
        <v>73</v>
      </c>
      <c r="K7" s="97">
        <f t="shared" si="0"/>
        <v>44</v>
      </c>
      <c r="L7" s="97">
        <f t="shared" si="0"/>
        <v>12</v>
      </c>
      <c r="M7" s="97">
        <f t="shared" si="0"/>
        <v>13</v>
      </c>
      <c r="N7" s="97">
        <f t="shared" si="0"/>
        <v>9930</v>
      </c>
      <c r="O7" s="97">
        <f t="shared" si="0"/>
        <v>94</v>
      </c>
      <c r="P7" s="97">
        <f t="shared" si="0"/>
        <v>104</v>
      </c>
      <c r="Q7" s="97">
        <f t="shared" si="0"/>
        <v>2</v>
      </c>
      <c r="R7" s="97">
        <f t="shared" si="0"/>
        <v>3</v>
      </c>
      <c r="S7" s="132">
        <f>SUM(S8:S17)</f>
        <v>19</v>
      </c>
    </row>
    <row r="8" spans="1:28" ht="15.75" customHeight="1">
      <c r="A8" s="141" t="s">
        <v>3</v>
      </c>
      <c r="B8" s="49">
        <v>318</v>
      </c>
      <c r="C8" s="49">
        <f>SUM(D8:N8)</f>
        <v>869</v>
      </c>
      <c r="D8" s="83">
        <v>0</v>
      </c>
      <c r="E8" s="83">
        <v>0</v>
      </c>
      <c r="F8" s="83">
        <v>36</v>
      </c>
      <c r="G8" s="83">
        <v>5</v>
      </c>
      <c r="H8" s="83">
        <v>0</v>
      </c>
      <c r="I8" s="104">
        <v>0</v>
      </c>
      <c r="J8" s="83">
        <v>2</v>
      </c>
      <c r="K8" s="83">
        <v>1</v>
      </c>
      <c r="L8" s="83">
        <v>0</v>
      </c>
      <c r="M8" s="83">
        <v>0</v>
      </c>
      <c r="N8" s="83">
        <v>825</v>
      </c>
      <c r="O8" s="83">
        <v>6</v>
      </c>
      <c r="P8" s="83">
        <v>54</v>
      </c>
      <c r="Q8" s="83">
        <v>0</v>
      </c>
      <c r="R8" s="83">
        <v>3</v>
      </c>
      <c r="S8" s="136">
        <v>0</v>
      </c>
      <c r="T8" s="54"/>
      <c r="U8" s="54"/>
      <c r="V8" s="54"/>
      <c r="W8" s="54"/>
      <c r="X8" s="54"/>
      <c r="Y8" s="54"/>
      <c r="Z8" s="54"/>
      <c r="AA8" s="54"/>
      <c r="AB8" s="54"/>
    </row>
    <row r="9" spans="1:28" ht="15.75" customHeight="1">
      <c r="A9" s="142" t="s">
        <v>4</v>
      </c>
      <c r="B9" s="48">
        <v>164</v>
      </c>
      <c r="C9" s="49">
        <f aca="true" t="shared" si="1" ref="C9:C17">SUM(D9:N9)</f>
        <v>311</v>
      </c>
      <c r="D9" s="84">
        <v>9</v>
      </c>
      <c r="E9" s="84">
        <v>111</v>
      </c>
      <c r="F9" s="84">
        <v>3</v>
      </c>
      <c r="G9" s="84">
        <v>2</v>
      </c>
      <c r="H9" s="84">
        <v>1</v>
      </c>
      <c r="I9" s="86">
        <v>0</v>
      </c>
      <c r="J9" s="84">
        <v>0</v>
      </c>
      <c r="K9" s="84">
        <v>7</v>
      </c>
      <c r="L9" s="84">
        <v>0</v>
      </c>
      <c r="M9" s="84">
        <v>1</v>
      </c>
      <c r="N9" s="84">
        <v>177</v>
      </c>
      <c r="O9" s="84">
        <v>3</v>
      </c>
      <c r="P9" s="84">
        <v>5</v>
      </c>
      <c r="Q9" s="84">
        <v>0</v>
      </c>
      <c r="R9" s="84">
        <v>0</v>
      </c>
      <c r="S9" s="134">
        <v>0</v>
      </c>
      <c r="T9" s="54"/>
      <c r="U9" s="54"/>
      <c r="V9" s="54"/>
      <c r="W9" s="54"/>
      <c r="X9" s="54"/>
      <c r="Y9" s="54"/>
      <c r="Z9" s="54"/>
      <c r="AA9" s="54"/>
      <c r="AB9" s="54"/>
    </row>
    <row r="10" spans="1:28" ht="15.75" customHeight="1">
      <c r="A10" s="142" t="s">
        <v>5</v>
      </c>
      <c r="B10" s="48">
        <v>698</v>
      </c>
      <c r="C10" s="49">
        <f t="shared" si="1"/>
        <v>705</v>
      </c>
      <c r="D10" s="84">
        <v>3</v>
      </c>
      <c r="E10" s="84">
        <v>2</v>
      </c>
      <c r="F10" s="84">
        <v>3</v>
      </c>
      <c r="G10" s="84">
        <v>1</v>
      </c>
      <c r="H10" s="84">
        <v>0</v>
      </c>
      <c r="I10" s="86">
        <v>0</v>
      </c>
      <c r="J10" s="84">
        <v>3</v>
      </c>
      <c r="K10" s="84">
        <v>0</v>
      </c>
      <c r="L10" s="84">
        <v>0</v>
      </c>
      <c r="M10" s="84">
        <v>0</v>
      </c>
      <c r="N10" s="84">
        <v>693</v>
      </c>
      <c r="O10" s="84">
        <v>7</v>
      </c>
      <c r="P10" s="84">
        <v>1</v>
      </c>
      <c r="Q10" s="84">
        <v>0</v>
      </c>
      <c r="R10" s="84">
        <v>0</v>
      </c>
      <c r="S10" s="134">
        <v>0</v>
      </c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15.75" customHeight="1">
      <c r="A11" s="142" t="s">
        <v>6</v>
      </c>
      <c r="B11" s="48">
        <v>276</v>
      </c>
      <c r="C11" s="49">
        <f t="shared" si="1"/>
        <v>1183</v>
      </c>
      <c r="D11" s="84">
        <v>21</v>
      </c>
      <c r="E11" s="84">
        <v>6</v>
      </c>
      <c r="F11" s="84">
        <v>18</v>
      </c>
      <c r="G11" s="84">
        <v>1</v>
      </c>
      <c r="H11" s="84">
        <v>1</v>
      </c>
      <c r="I11" s="86">
        <v>0</v>
      </c>
      <c r="J11" s="84">
        <v>7</v>
      </c>
      <c r="K11" s="84">
        <v>0</v>
      </c>
      <c r="L11" s="84">
        <v>3</v>
      </c>
      <c r="M11" s="84">
        <v>4</v>
      </c>
      <c r="N11" s="84">
        <v>1122</v>
      </c>
      <c r="O11" s="84">
        <v>10</v>
      </c>
      <c r="P11" s="84">
        <v>33</v>
      </c>
      <c r="Q11" s="84">
        <v>2</v>
      </c>
      <c r="R11" s="85">
        <v>0</v>
      </c>
      <c r="S11" s="134">
        <v>1</v>
      </c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15.75" customHeight="1">
      <c r="A12" s="142" t="s">
        <v>7</v>
      </c>
      <c r="B12" s="48">
        <v>265</v>
      </c>
      <c r="C12" s="49">
        <f t="shared" si="1"/>
        <v>423</v>
      </c>
      <c r="D12" s="84">
        <v>5</v>
      </c>
      <c r="E12" s="84">
        <v>198</v>
      </c>
      <c r="F12" s="84">
        <v>5</v>
      </c>
      <c r="G12" s="84">
        <v>0</v>
      </c>
      <c r="H12" s="84">
        <v>0</v>
      </c>
      <c r="I12" s="86">
        <v>1</v>
      </c>
      <c r="J12" s="84">
        <v>0</v>
      </c>
      <c r="K12" s="84">
        <v>0</v>
      </c>
      <c r="L12" s="84">
        <v>0</v>
      </c>
      <c r="M12" s="84">
        <v>0</v>
      </c>
      <c r="N12" s="84">
        <v>214</v>
      </c>
      <c r="O12" s="84">
        <v>5</v>
      </c>
      <c r="P12" s="84">
        <v>0</v>
      </c>
      <c r="Q12" s="84">
        <v>0</v>
      </c>
      <c r="R12" s="84">
        <v>0</v>
      </c>
      <c r="S12" s="134">
        <v>0</v>
      </c>
      <c r="T12" s="54"/>
      <c r="U12" s="54"/>
      <c r="V12" s="54"/>
      <c r="W12" s="54"/>
      <c r="X12" s="54"/>
      <c r="Y12" s="54"/>
      <c r="Z12" s="54"/>
      <c r="AA12" s="54"/>
      <c r="AB12" s="54"/>
    </row>
    <row r="13" spans="1:28" ht="15.75" customHeight="1">
      <c r="A13" s="142" t="s">
        <v>8</v>
      </c>
      <c r="B13" s="48">
        <v>236</v>
      </c>
      <c r="C13" s="49">
        <f t="shared" si="1"/>
        <v>595</v>
      </c>
      <c r="D13" s="84">
        <v>49</v>
      </c>
      <c r="E13" s="84">
        <v>1</v>
      </c>
      <c r="F13" s="84">
        <v>14</v>
      </c>
      <c r="G13" s="84">
        <v>0</v>
      </c>
      <c r="H13" s="84">
        <v>0</v>
      </c>
      <c r="I13" s="86">
        <v>1</v>
      </c>
      <c r="J13" s="84">
        <v>5</v>
      </c>
      <c r="K13" s="84">
        <v>0</v>
      </c>
      <c r="L13" s="84">
        <v>4</v>
      </c>
      <c r="M13" s="84">
        <v>4</v>
      </c>
      <c r="N13" s="84">
        <v>517</v>
      </c>
      <c r="O13" s="84">
        <v>5</v>
      </c>
      <c r="P13" s="84">
        <v>0</v>
      </c>
      <c r="Q13" s="84">
        <v>0</v>
      </c>
      <c r="R13" s="84">
        <v>0</v>
      </c>
      <c r="S13" s="134">
        <v>1</v>
      </c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5.75" customHeight="1">
      <c r="A14" s="142" t="s">
        <v>9</v>
      </c>
      <c r="B14" s="48">
        <v>86</v>
      </c>
      <c r="C14" s="49">
        <f t="shared" si="1"/>
        <v>635</v>
      </c>
      <c r="D14" s="84">
        <v>39</v>
      </c>
      <c r="E14" s="84">
        <v>49</v>
      </c>
      <c r="F14" s="84">
        <v>22</v>
      </c>
      <c r="G14" s="84">
        <v>0</v>
      </c>
      <c r="H14" s="84">
        <v>0</v>
      </c>
      <c r="I14" s="86">
        <v>0</v>
      </c>
      <c r="J14" s="84">
        <v>2</v>
      </c>
      <c r="K14" s="84">
        <v>4</v>
      </c>
      <c r="L14" s="84">
        <v>3</v>
      </c>
      <c r="M14" s="84">
        <v>0</v>
      </c>
      <c r="N14" s="84">
        <v>516</v>
      </c>
      <c r="O14" s="84">
        <v>8</v>
      </c>
      <c r="P14" s="84">
        <v>4</v>
      </c>
      <c r="Q14" s="84">
        <v>0</v>
      </c>
      <c r="R14" s="84">
        <v>0</v>
      </c>
      <c r="S14" s="134">
        <v>0</v>
      </c>
      <c r="T14" s="54"/>
      <c r="U14" s="54"/>
      <c r="V14" s="54"/>
      <c r="W14" s="54"/>
      <c r="X14" s="54"/>
      <c r="Y14" s="54"/>
      <c r="Z14" s="54"/>
      <c r="AA14" s="54"/>
      <c r="AB14" s="54"/>
    </row>
    <row r="15" spans="1:28" ht="15.75" customHeight="1">
      <c r="A15" s="142" t="s">
        <v>10</v>
      </c>
      <c r="B15" s="48">
        <v>544</v>
      </c>
      <c r="C15" s="49">
        <f t="shared" si="1"/>
        <v>1372</v>
      </c>
      <c r="D15" s="84">
        <v>6</v>
      </c>
      <c r="E15" s="84">
        <v>8</v>
      </c>
      <c r="F15" s="84">
        <v>10</v>
      </c>
      <c r="G15" s="84">
        <v>3</v>
      </c>
      <c r="H15" s="84">
        <v>1</v>
      </c>
      <c r="I15" s="86">
        <v>0</v>
      </c>
      <c r="J15" s="84">
        <v>3</v>
      </c>
      <c r="K15" s="84">
        <v>27</v>
      </c>
      <c r="L15" s="84">
        <v>2</v>
      </c>
      <c r="M15" s="84">
        <v>3</v>
      </c>
      <c r="N15" s="84">
        <v>1309</v>
      </c>
      <c r="O15" s="84">
        <v>34</v>
      </c>
      <c r="P15" s="84">
        <v>1</v>
      </c>
      <c r="Q15" s="84">
        <v>0</v>
      </c>
      <c r="R15" s="84">
        <v>0</v>
      </c>
      <c r="S15" s="134">
        <v>0</v>
      </c>
      <c r="T15" s="54"/>
      <c r="U15" s="54"/>
      <c r="V15" s="54"/>
      <c r="W15" s="54"/>
      <c r="X15" s="54"/>
      <c r="Y15" s="54"/>
      <c r="Z15" s="54"/>
      <c r="AA15" s="54"/>
      <c r="AB15" s="54"/>
    </row>
    <row r="16" spans="1:28" ht="15.75" customHeight="1">
      <c r="A16" s="142" t="s">
        <v>11</v>
      </c>
      <c r="B16" s="48">
        <v>1065</v>
      </c>
      <c r="C16" s="49">
        <f t="shared" si="1"/>
        <v>3498</v>
      </c>
      <c r="D16" s="84">
        <v>83</v>
      </c>
      <c r="E16" s="84">
        <v>140</v>
      </c>
      <c r="F16" s="84">
        <v>20</v>
      </c>
      <c r="G16" s="84">
        <v>0</v>
      </c>
      <c r="H16" s="84">
        <v>0</v>
      </c>
      <c r="I16" s="86">
        <v>1</v>
      </c>
      <c r="J16" s="84">
        <v>50</v>
      </c>
      <c r="K16" s="84">
        <v>5</v>
      </c>
      <c r="L16" s="84">
        <v>0</v>
      </c>
      <c r="M16" s="84">
        <v>1</v>
      </c>
      <c r="N16" s="84">
        <v>3198</v>
      </c>
      <c r="O16" s="84">
        <v>16</v>
      </c>
      <c r="P16" s="84">
        <v>5</v>
      </c>
      <c r="Q16" s="84">
        <v>0</v>
      </c>
      <c r="R16" s="84">
        <v>0</v>
      </c>
      <c r="S16" s="134">
        <v>17</v>
      </c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15.75" customHeight="1">
      <c r="A17" s="143" t="s">
        <v>12</v>
      </c>
      <c r="B17" s="50">
        <v>647</v>
      </c>
      <c r="C17" s="130">
        <f t="shared" si="1"/>
        <v>1409</v>
      </c>
      <c r="D17" s="87">
        <v>39</v>
      </c>
      <c r="E17" s="87">
        <v>0</v>
      </c>
      <c r="F17" s="87">
        <v>9</v>
      </c>
      <c r="G17" s="87">
        <v>0</v>
      </c>
      <c r="H17" s="87">
        <v>1</v>
      </c>
      <c r="I17" s="105">
        <v>0</v>
      </c>
      <c r="J17" s="87">
        <v>1</v>
      </c>
      <c r="K17" s="87">
        <v>0</v>
      </c>
      <c r="L17" s="87">
        <v>0</v>
      </c>
      <c r="M17" s="87">
        <v>0</v>
      </c>
      <c r="N17" s="87">
        <v>1359</v>
      </c>
      <c r="O17" s="87">
        <v>0</v>
      </c>
      <c r="P17" s="87">
        <v>1</v>
      </c>
      <c r="Q17" s="87">
        <v>0</v>
      </c>
      <c r="R17" s="87">
        <v>0</v>
      </c>
      <c r="S17" s="135">
        <v>0</v>
      </c>
      <c r="T17" s="54"/>
      <c r="U17" s="54"/>
      <c r="V17" s="54"/>
      <c r="W17" s="54"/>
      <c r="X17" s="54"/>
      <c r="Y17" s="54"/>
      <c r="Z17" s="54"/>
      <c r="AA17" s="54"/>
      <c r="AB17" s="54"/>
    </row>
    <row r="18" spans="16:19" ht="13.5" customHeight="1">
      <c r="P18" s="25"/>
      <c r="Q18" s="25"/>
      <c r="R18" s="25"/>
      <c r="S18" s="25" t="s">
        <v>102</v>
      </c>
    </row>
    <row r="19" spans="16:19" ht="6.75" customHeight="1">
      <c r="P19" s="25"/>
      <c r="Q19" s="25"/>
      <c r="R19" s="25"/>
      <c r="S19" s="25"/>
    </row>
    <row r="20" ht="6.75" customHeight="1"/>
    <row r="21" spans="14:20" ht="13.5" customHeight="1">
      <c r="N21" s="7"/>
      <c r="P21" s="7"/>
      <c r="R21" s="115"/>
      <c r="S21" s="9" t="str">
        <f>'３新規精神障がい者状況調査票'!U2</f>
        <v>令和3年度</v>
      </c>
      <c r="T21" s="114"/>
    </row>
    <row r="22" spans="1:20" ht="13.5" customHeight="1">
      <c r="A22" s="265" t="s">
        <v>74</v>
      </c>
      <c r="B22" s="267" t="s">
        <v>75</v>
      </c>
      <c r="C22" s="267"/>
      <c r="D22" s="267" t="s">
        <v>78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  <c r="Q22" s="106"/>
      <c r="R22" s="106"/>
      <c r="S22" s="106"/>
      <c r="T22" s="161"/>
    </row>
    <row r="23" spans="1:37" ht="13.5" customHeight="1">
      <c r="A23" s="266"/>
      <c r="B23" s="226" t="s">
        <v>17</v>
      </c>
      <c r="C23" s="226" t="s">
        <v>18</v>
      </c>
      <c r="D23" s="183" t="s">
        <v>127</v>
      </c>
      <c r="E23" s="183" t="s">
        <v>20</v>
      </c>
      <c r="F23" s="183" t="s">
        <v>103</v>
      </c>
      <c r="G23" s="249" t="s">
        <v>21</v>
      </c>
      <c r="H23" s="231" t="s">
        <v>113</v>
      </c>
      <c r="I23" s="231" t="s">
        <v>128</v>
      </c>
      <c r="J23" s="183" t="s">
        <v>22</v>
      </c>
      <c r="K23" s="199" t="s">
        <v>105</v>
      </c>
      <c r="L23" s="183" t="s">
        <v>129</v>
      </c>
      <c r="M23" s="183" t="s">
        <v>130</v>
      </c>
      <c r="N23" s="183" t="s">
        <v>19</v>
      </c>
      <c r="O23" s="254" t="s">
        <v>68</v>
      </c>
      <c r="P23" s="255"/>
      <c r="Q23" s="255"/>
      <c r="R23" s="255"/>
      <c r="S23" s="255"/>
      <c r="T23" s="256"/>
      <c r="U23" s="3"/>
      <c r="AJ23" s="5"/>
      <c r="AK23" s="5"/>
    </row>
    <row r="24" spans="1:38" ht="13.5" customHeight="1">
      <c r="A24" s="266"/>
      <c r="B24" s="226"/>
      <c r="C24" s="226"/>
      <c r="D24" s="183"/>
      <c r="E24" s="183"/>
      <c r="F24" s="183"/>
      <c r="G24" s="249"/>
      <c r="H24" s="231"/>
      <c r="I24" s="231"/>
      <c r="J24" s="183"/>
      <c r="K24" s="199"/>
      <c r="L24" s="183"/>
      <c r="M24" s="183"/>
      <c r="N24" s="183"/>
      <c r="O24" s="230" t="s">
        <v>104</v>
      </c>
      <c r="P24" s="182" t="s">
        <v>76</v>
      </c>
      <c r="Q24" s="230" t="s">
        <v>69</v>
      </c>
      <c r="R24" s="270" t="s">
        <v>131</v>
      </c>
      <c r="S24" s="230" t="s">
        <v>70</v>
      </c>
      <c r="T24" s="271" t="s">
        <v>107</v>
      </c>
      <c r="U24" s="3"/>
      <c r="V24" s="3"/>
      <c r="AJ24" s="5"/>
      <c r="AK24" s="5"/>
      <c r="AL24" s="5"/>
    </row>
    <row r="25" spans="1:38" ht="57" customHeight="1">
      <c r="A25" s="266"/>
      <c r="B25" s="226"/>
      <c r="C25" s="226"/>
      <c r="D25" s="184"/>
      <c r="E25" s="184"/>
      <c r="F25" s="184"/>
      <c r="G25" s="250"/>
      <c r="H25" s="232"/>
      <c r="I25" s="232"/>
      <c r="J25" s="184"/>
      <c r="K25" s="200"/>
      <c r="L25" s="184"/>
      <c r="M25" s="184"/>
      <c r="N25" s="184"/>
      <c r="O25" s="232"/>
      <c r="P25" s="184"/>
      <c r="Q25" s="232"/>
      <c r="R25" s="232"/>
      <c r="S25" s="232"/>
      <c r="T25" s="190"/>
      <c r="U25" s="3"/>
      <c r="V25" s="3"/>
      <c r="AJ25" s="5"/>
      <c r="AK25" s="5"/>
      <c r="AL25" s="5"/>
    </row>
    <row r="26" spans="1:20" ht="34.5" customHeight="1">
      <c r="A26" s="160" t="s">
        <v>77</v>
      </c>
      <c r="B26" s="276">
        <v>5224</v>
      </c>
      <c r="C26" s="130">
        <f>SUM(D26:N26)</f>
        <v>12117</v>
      </c>
      <c r="D26" s="88">
        <v>518</v>
      </c>
      <c r="E26" s="88">
        <v>14</v>
      </c>
      <c r="F26" s="88">
        <v>209</v>
      </c>
      <c r="G26" s="88">
        <v>43</v>
      </c>
      <c r="H26" s="88">
        <v>112</v>
      </c>
      <c r="I26" s="88">
        <v>25</v>
      </c>
      <c r="J26" s="88">
        <v>208</v>
      </c>
      <c r="K26" s="88">
        <v>1637</v>
      </c>
      <c r="L26" s="88">
        <v>33</v>
      </c>
      <c r="M26" s="88">
        <v>12</v>
      </c>
      <c r="N26" s="88">
        <v>9306</v>
      </c>
      <c r="O26" s="88">
        <v>60</v>
      </c>
      <c r="P26" s="88">
        <v>378</v>
      </c>
      <c r="Q26" s="88">
        <v>392</v>
      </c>
      <c r="R26" s="88">
        <v>30</v>
      </c>
      <c r="S26" s="88">
        <v>14</v>
      </c>
      <c r="T26" s="162">
        <v>0</v>
      </c>
    </row>
    <row r="27" ht="13.5" customHeight="1">
      <c r="T27" s="25" t="s">
        <v>106</v>
      </c>
    </row>
  </sheetData>
  <sheetProtection/>
  <mergeCells count="45">
    <mergeCell ref="O23:T23"/>
    <mergeCell ref="O24:O25"/>
    <mergeCell ref="P24:P25"/>
    <mergeCell ref="Q24:Q25"/>
    <mergeCell ref="R24:R25"/>
    <mergeCell ref="S24:S25"/>
    <mergeCell ref="T24:T25"/>
    <mergeCell ref="B22:C22"/>
    <mergeCell ref="D22:P22"/>
    <mergeCell ref="B23:B25"/>
    <mergeCell ref="C23:C25"/>
    <mergeCell ref="D23:D25"/>
    <mergeCell ref="I23:I25"/>
    <mergeCell ref="J23:J25"/>
    <mergeCell ref="L23:L25"/>
    <mergeCell ref="M23:M25"/>
    <mergeCell ref="N23:N25"/>
    <mergeCell ref="K23:K25"/>
    <mergeCell ref="A22:A25"/>
    <mergeCell ref="I4:I6"/>
    <mergeCell ref="A3:A6"/>
    <mergeCell ref="E23:E25"/>
    <mergeCell ref="C4:C6"/>
    <mergeCell ref="F23:F25"/>
    <mergeCell ref="G4:G6"/>
    <mergeCell ref="H23:H25"/>
    <mergeCell ref="G23:G25"/>
    <mergeCell ref="B3:C3"/>
    <mergeCell ref="D3:S3"/>
    <mergeCell ref="O5:O6"/>
    <mergeCell ref="P5:P6"/>
    <mergeCell ref="H4:H6"/>
    <mergeCell ref="F4:F6"/>
    <mergeCell ref="B4:B6"/>
    <mergeCell ref="D4:D6"/>
    <mergeCell ref="E4:E6"/>
    <mergeCell ref="J4:J6"/>
    <mergeCell ref="K4:K6"/>
    <mergeCell ref="L4:L6"/>
    <mergeCell ref="M4:M6"/>
    <mergeCell ref="N4:N6"/>
    <mergeCell ref="O4:S4"/>
    <mergeCell ref="Q5:Q6"/>
    <mergeCell ref="R5:R6"/>
    <mergeCell ref="S5:S6"/>
  </mergeCells>
  <printOptions/>
  <pageMargins left="0.3937007874015748" right="0.35433070866141736" top="4.921259842519685" bottom="0.1968503937007874" header="0.3937007874015748" footer="0.196850393700787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S116</cp:lastModifiedBy>
  <cp:lastPrinted>2023-03-16T07:29:42Z</cp:lastPrinted>
  <dcterms:created xsi:type="dcterms:W3CDTF">2000-03-07T04:41:53Z</dcterms:created>
  <dcterms:modified xsi:type="dcterms:W3CDTF">2023-03-16T07:42:31Z</dcterms:modified>
  <cp:category/>
  <cp:version/>
  <cp:contentType/>
  <cp:contentStatus/>
</cp:coreProperties>
</file>