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10" tabRatio="853" activeTab="0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4) 臨床検査の概要" sheetId="7" r:id="rId7"/>
    <sheet name="3(5) マス・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externalReferences>
    <externalReference r:id="rId19"/>
  </externalReferences>
  <definedNames>
    <definedName name="_xlnm.Print_Area" localSheetId="11">'5(3) 食品化学項目別検査件数'!$A$1:$I$134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<sst xmlns="http://schemas.openxmlformats.org/spreadsheetml/2006/main" count="765" uniqueCount="510">
  <si>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</si>
  <si>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</si>
  <si>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</si>
  <si>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</si>
  <si>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</si>
  <si>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</si>
  <si>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</si>
  <si>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</si>
  <si>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</si>
  <si>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</si>
  <si>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</si>
  <si>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</si>
  <si>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</si>
  <si>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</si>
  <si>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</si>
  <si>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</si>
  <si>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</si>
  <si>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</si>
  <si>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</si>
  <si>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</si>
  <si>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</si>
  <si>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</si>
  <si>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</si>
  <si>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</si>
  <si>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</si>
  <si>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</si>
  <si>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</si>
  <si>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</si>
  <si>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</si>
  <si>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</si>
  <si>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</si>
  <si>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</si>
  <si>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</si>
  <si>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</si>
  <si>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</si>
  <si>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</si>
  <si>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</si>
  <si>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</si>
  <si>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</si>
  <si>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</si>
  <si>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</si>
  <si>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</si>
  <si>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</si>
  <si>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</si>
  <si>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</si>
  <si>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</si>
  <si>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</si>
  <si>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</si>
  <si>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</si>
  <si>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</si>
  <si>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</si>
  <si>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</si>
  <si>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</si>
  <si>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</si>
  <si>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</si>
  <si>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</si>
  <si>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</si>
  <si>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</si>
  <si>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</si>
  <si>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</si>
  <si>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</si>
  <si>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</si>
  <si>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</si>
  <si>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</si>
  <si>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</si>
  <si>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</si>
  <si>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</si>
  <si>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</si>
  <si>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</si>
  <si>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</si>
  <si>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</si>
  <si>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</si>
  <si>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</si>
  <si>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</si>
  <si>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</si>
  <si>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</si>
  <si>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</si>
  <si>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</si>
  <si>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</si>
  <si>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</si>
  <si>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</si>
  <si>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</si>
  <si>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</si>
  <si>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</si>
  <si>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</si>
  <si>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</si>
  <si>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</si>
  <si>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</si>
  <si>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</si>
  <si>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</si>
  <si>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</si>
  <si>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</si>
  <si>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</si>
  <si>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</si>
  <si>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</si>
  <si>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</si>
  <si>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</si>
  <si>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</si>
  <si>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</si>
  <si>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</si>
  <si>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</si>
  <si>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</si>
  <si>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</si>
  <si>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</si>
  <si>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</si>
  <si>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</si>
  <si>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</si>
  <si>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</si>
  <si>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</si>
  <si>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</si>
  <si>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</si>
  <si>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</si>
  <si>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</si>
  <si>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</si>
  <si>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</si>
  <si>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</si>
  <si>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</si>
  <si>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</si>
  <si>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</si>
  <si>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</si>
  <si>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</si>
  <si>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</si>
  <si>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</si>
  <si>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</si>
  <si>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</si>
  <si>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</si>
  <si>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</si>
  <si>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</si>
  <si>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</si>
  <si>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</si>
  <si>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</si>
  <si>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</si>
  <si>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</si>
  <si>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</si>
  <si>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</si>
  <si>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</si>
  <si>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</si>
  <si>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</si>
  <si>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</si>
  <si>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</si>
  <si>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</si>
  <si>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</si>
  <si>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</si>
  <si>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</si>
  <si>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</si>
  <si>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</si>
  <si>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</si>
  <si>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</si>
  <si>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</si>
  <si>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</si>
  <si>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</si>
  <si>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</si>
  <si>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</si>
  <si>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</si>
  <si>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</si>
  <si>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</si>
  <si>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</si>
  <si>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</si>
  <si>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</si>
  <si>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</si>
  <si>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</si>
  <si>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</si>
  <si>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</si>
  <si>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</si>
  <si>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</si>
  <si>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</si>
  <si>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</si>
  <si>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</si>
  <si>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</si>
  <si>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</si>
  <si>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</si>
  <si>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</si>
  <si>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</si>
  <si>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</si>
  <si>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</si>
  <si>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</si>
  <si>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</si>
  <si>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</si>
  <si>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</si>
  <si>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</si>
  <si>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</si>
  <si>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</si>
  <si>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</si>
  <si>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</si>
  <si>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</si>
  <si>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</si>
  <si>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</si>
  <si>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</si>
  <si>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</si>
  <si>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</si>
  <si>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</si>
  <si>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</si>
  <si>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</si>
  <si>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</si>
  <si>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</si>
  <si>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</si>
  <si>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</si>
  <si>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</si>
  <si>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</si>
  <si>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</si>
  <si>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</si>
  <si>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</si>
  <si>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</si>
  <si>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</si>
  <si>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</si>
  <si>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</si>
  <si>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</si>
  <si>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</si>
  <si>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</si>
  <si>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</si>
  <si>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</si>
  <si>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</si>
  <si>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</si>
  <si>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</si>
  <si>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</si>
  <si>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</si>
  <si>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</si>
  <si>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</si>
  <si>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</si>
  <si>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</si>
  <si>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</si>
  <si>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</si>
  <si>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</si>
  <si>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</si>
  <si>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</si>
  <si>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</si>
  <si>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</si>
  <si>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</si>
  <si>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</si>
  <si>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</si>
  <si>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</si>
  <si>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</si>
  <si>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</si>
  <si>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</si>
  <si>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</si>
  <si>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</si>
  <si>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</si>
  <si>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</si>
  <si>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</si>
  <si>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</si>
  <si>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</si>
  <si>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</si>
  <si>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</si>
  <si>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</si>
  <si>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</si>
  <si>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</si>
  <si>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</si>
  <si>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</si>
  <si>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</si>
  <si>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</si>
  <si>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</si>
  <si>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</si>
  <si>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</si>
  <si>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</si>
  <si>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</si>
  <si>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</si>
  <si>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</si>
  <si>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</si>
  <si>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</si>
  <si>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</si>
  <si>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</si>
  <si>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</si>
  <si>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</si>
  <si>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</si>
  <si>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</si>
  <si>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</si>
  <si>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</si>
  <si>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</si>
  <si>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</si>
  <si>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</si>
  <si>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</si>
  <si>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</si>
  <si>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</si>
  <si>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</si>
  <si>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</si>
  <si>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</si>
  <si>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</si>
  <si>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</si>
  <si>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</si>
  <si>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</si>
  <si>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</si>
  <si>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(3)　胆道閉鎖症検査状況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</si>
  <si>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</si>
  <si>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</si>
  <si>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</si>
  <si>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</si>
  <si>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</si>
  <si>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(4)　妊婦甲状腺機能検査状況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</si>
  <si>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</si>
  <si>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</si>
  <si>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</si>
  <si>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</si>
  <si>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</si>
  <si>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</si>
  <si>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</si>
  <si>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</si>
  <si>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</si>
  <si>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</si>
  <si>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</si>
  <si>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</si>
  <si>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</si>
  <si>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</si>
  <si>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</si>
  <si>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</si>
  <si>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</si>
  <si>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</si>
  <si>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</si>
  <si>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</si>
  <si>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</si>
  <si>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</si>
  <si>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</si>
  <si>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</si>
  <si>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</si>
  <si>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</si>
  <si>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</si>
  <si>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</si>
  <si>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</si>
  <si>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</si>
  <si>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</si>
  <si>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</si>
  <si>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</si>
  <si>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</si>
  <si>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</si>
  <si>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</si>
  <si>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</si>
  <si>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</si>
  <si>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</si>
  <si>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</si>
  <si>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</si>
  <si>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</si>
  <si>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</si>
  <si>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</si>
  <si>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</si>
  <si>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</si>
  <si>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</si>
  <si>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</si>
  <si>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</si>
  <si>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</si>
  <si>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</si>
  <si>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新生児マス・スクリーニング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</si>
  <si>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</si>
  <si>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</si>
  <si>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</si>
  <si>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</si>
  <si>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</si>
  <si>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</si>
  <si>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</si>
  <si>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不備検体数</t>
  </si>
  <si>
    <t>要精密
検査数</t>
  </si>
  <si>
    <t>　(5)　マス・スクリーニング関連疾患依頼検査状況</t>
  </si>
  <si>
    <t>ポリオ</t>
  </si>
  <si>
    <t>インフルエンザ</t>
  </si>
  <si>
    <t>ポリオ</t>
  </si>
  <si>
    <t>マス・スクリ
ーニング
関連疾患
依頼検査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</si>
  <si>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</si>
  <si>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</si>
  <si>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</si>
  <si>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</si>
  <si>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</si>
  <si>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</si>
  <si>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</si>
  <si>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</si>
  <si>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</si>
  <si>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</si>
  <si>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</si>
  <si>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</si>
  <si>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</si>
  <si>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</si>
  <si>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</si>
  <si>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</si>
  <si>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</si>
  <si>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</si>
  <si>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　(1)　新生児マス・スクリーニング検査状況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</si>
  <si>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</si>
  <si>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</si>
  <si>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</si>
  <si>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</si>
  <si>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</si>
  <si>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</si>
  <si>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</si>
  <si>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</si>
  <si>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</si>
  <si>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</si>
  <si>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</si>
  <si>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</si>
  <si>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</si>
  <si>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</si>
  <si>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</si>
  <si>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</si>
  <si>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</si>
  <si>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新生児内分泌疾患関連検査</t>
  </si>
  <si>
    <t>神経芽腫検査</t>
  </si>
  <si>
    <t>神経芽腫関連検査</t>
  </si>
  <si>
    <t>　(2)　神経芽腫スクリーニング検査状況</t>
  </si>
  <si>
    <t>平成28年度</t>
  </si>
  <si>
    <t>平成28年度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</si>
  <si>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</si>
  <si>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</si>
  <si>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</si>
  <si>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</si>
  <si>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</si>
  <si>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</si>
  <si>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-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</si>
  <si>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</si>
  <si>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</si>
  <si>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</si>
  <si>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</si>
  <si>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</si>
  <si>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</si>
  <si>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</si>
  <si>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</si>
  <si>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</si>
  <si>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</si>
  <si>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</si>
  <si>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</si>
  <si>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</si>
  <si>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</si>
  <si>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</si>
  <si>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</si>
  <si>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</si>
  <si>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おもちゃ</t>
  </si>
  <si>
    <t>　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</si>
  <si>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</si>
  <si>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</si>
  <si>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</si>
  <si>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</si>
  <si>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</si>
  <si>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</si>
  <si>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</si>
  <si>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</si>
  <si>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</si>
  <si>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</si>
  <si>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</si>
  <si>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</si>
  <si>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</si>
  <si>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</si>
  <si>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</si>
  <si>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</si>
  <si>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</si>
  <si>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</si>
  <si>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</si>
  <si>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</si>
  <si>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</si>
  <si>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</si>
  <si>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</si>
  <si>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</si>
  <si>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</si>
  <si>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</si>
  <si>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</si>
  <si>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</si>
  <si>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</si>
  <si>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スルファピリジン</t>
  </si>
  <si>
    <t>スルファベンズアミド</t>
  </si>
  <si>
    <t>スルファメトキシピリダジン</t>
  </si>
  <si>
    <t>スルフイソゾール</t>
  </si>
  <si>
    <t>アルベンダゾール</t>
  </si>
  <si>
    <t>ピランテル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</si>
  <si>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</si>
  <si>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</si>
  <si>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</si>
  <si>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</si>
  <si>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</si>
  <si>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</si>
  <si>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</si>
  <si>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</si>
  <si>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おもちゃ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</si>
  <si>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</si>
  <si>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</si>
  <si>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</si>
  <si>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</si>
  <si>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</si>
  <si>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</si>
  <si>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</si>
  <si>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</si>
  <si>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</si>
  <si>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</si>
  <si>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</si>
  <si>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</si>
  <si>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</si>
  <si>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</si>
  <si>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</si>
  <si>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</si>
  <si>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</si>
  <si>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</si>
  <si>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</si>
  <si>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</si>
  <si>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</si>
  <si>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</si>
  <si>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</si>
  <si>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</si>
  <si>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</si>
  <si>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大気浮遊じん</t>
  </si>
  <si>
    <t>酸化エタチレン</t>
  </si>
  <si>
    <t>降下物（降水（雪））</t>
  </si>
  <si>
    <t>28年
4月</t>
  </si>
  <si>
    <t>29年
1月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</si>
  <si>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</si>
  <si>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</si>
  <si>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</si>
  <si>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</si>
  <si>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</si>
  <si>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</si>
  <si>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</si>
  <si>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</si>
  <si>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</si>
  <si>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</si>
  <si>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</si>
  <si>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</si>
  <si>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</si>
  <si>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無機元素成分(30物質)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</si>
</sst>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/>
    </xf>
    <xf numFmtId="0" fontId="4" fillId="0" borderId="21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5" fillId="0" borderId="28" xfId="0" applyNumberFormat="1" applyFont="1" applyFill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5" fillId="0" borderId="36" xfId="0" applyNumberFormat="1" applyFont="1" applyFill="1" applyBorder="1" applyAlignment="1">
      <alignment vertical="top"/>
    </xf>
    <xf numFmtId="181" fontId="5" fillId="0" borderId="37" xfId="0" applyNumberFormat="1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0" fillId="0" borderId="25" xfId="0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181" fontId="5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horizontal="right" vertical="top"/>
    </xf>
    <xf numFmtId="181" fontId="4" fillId="0" borderId="31" xfId="0" applyNumberFormat="1" applyFont="1" applyFill="1" applyBorder="1" applyAlignment="1">
      <alignment vertical="top"/>
    </xf>
    <xf numFmtId="181" fontId="4" fillId="0" borderId="31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181" fontId="5" fillId="0" borderId="32" xfId="0" applyNumberFormat="1" applyFont="1" applyFill="1" applyBorder="1" applyAlignment="1">
      <alignment vertical="top"/>
    </xf>
    <xf numFmtId="181" fontId="4" fillId="0" borderId="32" xfId="0" applyNumberFormat="1" applyFont="1" applyFill="1" applyBorder="1" applyAlignment="1">
      <alignment horizontal="right" vertical="top"/>
    </xf>
    <xf numFmtId="181" fontId="4" fillId="0" borderId="32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 vertical="top"/>
    </xf>
    <xf numFmtId="41" fontId="0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horizontal="right" vertical="top"/>
    </xf>
    <xf numFmtId="41" fontId="0" fillId="0" borderId="30" xfId="0" applyNumberFormat="1" applyFont="1" applyFill="1" applyBorder="1" applyAlignment="1">
      <alignment horizontal="right"/>
    </xf>
    <xf numFmtId="41" fontId="0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37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/>
    </xf>
    <xf numFmtId="41" fontId="3" fillId="0" borderId="31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 vertical="top"/>
    </xf>
    <xf numFmtId="41" fontId="3" fillId="0" borderId="31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41" fontId="0" fillId="0" borderId="29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14" xfId="0" applyFont="1" applyFill="1" applyBorder="1" applyAlignment="1">
      <alignment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42" xfId="61" applyFont="1" applyFill="1" applyBorder="1" applyAlignment="1">
      <alignment horizontal="distributed" vertical="center"/>
      <protection/>
    </xf>
    <xf numFmtId="0" fontId="6" fillId="0" borderId="43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600075</xdr:colOff>
      <xdr:row>36</xdr:row>
      <xdr:rowOff>95250</xdr:rowOff>
    </xdr:from>
    <xdr:to>
      <xdr:col>3</xdr:col>
      <xdr:colOff>704850</xdr:colOff>
      <xdr:row>38</xdr:row>
      <xdr:rowOff>171450</xdr:rowOff>
    </xdr:to>
    <xdr:sp>
      <xdr:nvSpPr>
        <xdr:cNvPr id="20" name="AutoShape 54"/>
        <xdr:cNvSpPr>
          <a:spLocks/>
        </xdr:cNvSpPr>
      </xdr:nvSpPr>
      <xdr:spPr>
        <a:xfrm>
          <a:off x="1552575" y="9096375"/>
          <a:ext cx="104775" cy="571500"/>
        </a:xfrm>
        <a:prstGeom prst="leftBrace">
          <a:avLst>
            <a:gd name="adj" fmla="val -315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1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4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5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6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7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8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9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30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1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5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5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4494;&#29983;&#29289;&#20418;&#12305;&#35430;&#39443;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3(1)～(4) 臨床検査の概要"/>
    </sheetNames>
    <sheetDataSet>
      <sheetData sheetId="0">
        <row r="4">
          <cell r="P4" t="str">
            <v>平成28年度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T18" sqref="T18"/>
    </sheetView>
  </sheetViews>
  <sheetFormatPr defaultColWidth="9.00390625" defaultRowHeight="13.5"/>
  <cols>
    <col min="1" max="1" width="10.625" style="176" customWidth="1"/>
    <col min="2" max="2" width="1.00390625" style="176" customWidth="1"/>
    <col min="3" max="3" width="0.875" style="176" customWidth="1"/>
    <col min="4" max="4" width="9.375" style="176" customWidth="1"/>
    <col min="5" max="5" width="15.375" style="176" customWidth="1"/>
    <col min="6" max="6" width="0.875" style="176" customWidth="1"/>
    <col min="7" max="7" width="7.125" style="176" customWidth="1"/>
    <col min="8" max="8" width="0.875" style="176" customWidth="1"/>
    <col min="9" max="9" width="10.625" style="176" customWidth="1"/>
    <col min="10" max="11" width="0.875" style="176" customWidth="1"/>
    <col min="12" max="12" width="6.875" style="176" customWidth="1"/>
    <col min="13" max="13" width="6.625" style="176" customWidth="1"/>
    <col min="14" max="14" width="11.625" style="176" customWidth="1"/>
    <col min="15" max="15" width="0.74609375" style="176" customWidth="1"/>
    <col min="16" max="16" width="6.75390625" style="176" customWidth="1"/>
    <col min="17" max="16384" width="9.00390625" style="176" customWidth="1"/>
  </cols>
  <sheetData>
    <row r="1" spans="1:16" ht="26.25" customHeight="1">
      <c r="A1" s="17" t="s">
        <v>324</v>
      </c>
      <c r="B1" s="17"/>
      <c r="C1" s="17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3" ht="18.75" customHeight="1">
      <c r="A2" s="7" t="s">
        <v>215</v>
      </c>
      <c r="B2" s="7"/>
      <c r="C2" s="7"/>
    </row>
    <row r="3" spans="1:3" ht="18.75" customHeight="1">
      <c r="A3" s="1" t="s">
        <v>279</v>
      </c>
      <c r="B3" s="1"/>
      <c r="C3" s="1"/>
    </row>
    <row r="4" ht="13.5">
      <c r="P4" s="16" t="s">
        <v>394</v>
      </c>
    </row>
    <row r="5" spans="1:17" ht="21" customHeight="1">
      <c r="A5" s="279" t="s">
        <v>216</v>
      </c>
      <c r="B5" s="279"/>
      <c r="C5" s="279"/>
      <c r="D5" s="268"/>
      <c r="E5" s="269"/>
      <c r="F5" s="82"/>
      <c r="G5" s="45" t="s">
        <v>169</v>
      </c>
      <c r="H5" s="82"/>
      <c r="I5" s="267" t="s">
        <v>216</v>
      </c>
      <c r="J5" s="267"/>
      <c r="K5" s="267"/>
      <c r="L5" s="268"/>
      <c r="M5" s="268"/>
      <c r="N5" s="269"/>
      <c r="O5" s="82"/>
      <c r="P5" s="45" t="s">
        <v>169</v>
      </c>
      <c r="Q5" s="1"/>
    </row>
    <row r="6" spans="1:16" ht="19.5" customHeight="1">
      <c r="A6" s="280" t="s">
        <v>217</v>
      </c>
      <c r="B6" s="25"/>
      <c r="C6" s="24"/>
      <c r="D6" s="270" t="s">
        <v>218</v>
      </c>
      <c r="E6" s="23" t="s">
        <v>219</v>
      </c>
      <c r="F6" s="23"/>
      <c r="G6" s="164">
        <v>105</v>
      </c>
      <c r="H6" s="85"/>
      <c r="I6" s="280" t="s">
        <v>243</v>
      </c>
      <c r="J6" s="25"/>
      <c r="K6" s="23"/>
      <c r="L6" s="272" t="s">
        <v>239</v>
      </c>
      <c r="M6" s="274"/>
      <c r="N6" s="274"/>
      <c r="O6" s="66"/>
      <c r="P6" s="164">
        <v>358</v>
      </c>
    </row>
    <row r="7" spans="1:16" ht="19.5" customHeight="1">
      <c r="A7" s="272"/>
      <c r="B7" s="71"/>
      <c r="C7" s="23"/>
      <c r="D7" s="270"/>
      <c r="E7" s="23" t="s">
        <v>220</v>
      </c>
      <c r="F7" s="23"/>
      <c r="G7" s="165">
        <v>0</v>
      </c>
      <c r="H7" s="86"/>
      <c r="I7" s="274"/>
      <c r="J7" s="70"/>
      <c r="K7" s="66"/>
      <c r="L7" s="272" t="s">
        <v>240</v>
      </c>
      <c r="M7" s="274"/>
      <c r="N7" s="274"/>
      <c r="O7" s="66"/>
      <c r="P7" s="164">
        <v>462</v>
      </c>
    </row>
    <row r="8" spans="1:16" ht="19.5" customHeight="1">
      <c r="A8" s="272"/>
      <c r="B8" s="71"/>
      <c r="C8" s="23"/>
      <c r="D8" s="270"/>
      <c r="E8" s="23" t="s">
        <v>221</v>
      </c>
      <c r="F8" s="23"/>
      <c r="G8" s="165">
        <v>0</v>
      </c>
      <c r="H8" s="86"/>
      <c r="I8" s="274"/>
      <c r="J8" s="70"/>
      <c r="K8" s="66"/>
      <c r="L8" s="272" t="s">
        <v>233</v>
      </c>
      <c r="M8" s="274"/>
      <c r="N8" s="274"/>
      <c r="O8" s="66"/>
      <c r="P8" s="165">
        <v>0</v>
      </c>
    </row>
    <row r="9" spans="1:17" ht="19.5" customHeight="1">
      <c r="A9" s="272"/>
      <c r="B9" s="71"/>
      <c r="C9" s="23"/>
      <c r="D9" s="270"/>
      <c r="E9" s="23" t="s">
        <v>222</v>
      </c>
      <c r="F9" s="23"/>
      <c r="G9" s="164">
        <v>0</v>
      </c>
      <c r="H9" s="85"/>
      <c r="I9" s="273" t="s">
        <v>258</v>
      </c>
      <c r="J9" s="69"/>
      <c r="K9" s="61"/>
      <c r="L9" s="275" t="s">
        <v>259</v>
      </c>
      <c r="M9" s="276"/>
      <c r="N9" s="24" t="s">
        <v>239</v>
      </c>
      <c r="O9" s="23"/>
      <c r="P9" s="165">
        <v>0</v>
      </c>
      <c r="Q9" s="1"/>
    </row>
    <row r="10" spans="1:17" ht="19.5" customHeight="1">
      <c r="A10" s="272"/>
      <c r="B10" s="71"/>
      <c r="C10" s="23"/>
      <c r="D10" s="272" t="s">
        <v>223</v>
      </c>
      <c r="E10" s="272"/>
      <c r="F10" s="23"/>
      <c r="G10" s="164">
        <v>0</v>
      </c>
      <c r="H10" s="85"/>
      <c r="I10" s="274"/>
      <c r="J10" s="70"/>
      <c r="K10" s="66"/>
      <c r="L10" s="277"/>
      <c r="M10" s="277"/>
      <c r="N10" s="23" t="s">
        <v>240</v>
      </c>
      <c r="O10" s="23"/>
      <c r="P10" s="165">
        <v>0</v>
      </c>
      <c r="Q10" s="1"/>
    </row>
    <row r="11" spans="1:17" ht="19.5" customHeight="1">
      <c r="A11" s="272"/>
      <c r="B11" s="71"/>
      <c r="C11" s="23"/>
      <c r="D11" s="272" t="s">
        <v>224</v>
      </c>
      <c r="E11" s="272"/>
      <c r="F11" s="23"/>
      <c r="G11" s="165">
        <v>0</v>
      </c>
      <c r="H11" s="86"/>
      <c r="I11" s="274"/>
      <c r="J11" s="70"/>
      <c r="K11" s="66"/>
      <c r="L11" s="278" t="s">
        <v>244</v>
      </c>
      <c r="M11" s="278" t="s">
        <v>245</v>
      </c>
      <c r="N11" s="23" t="s">
        <v>239</v>
      </c>
      <c r="O11" s="23"/>
      <c r="P11" s="164">
        <v>0</v>
      </c>
      <c r="Q11" s="1"/>
    </row>
    <row r="12" spans="1:17" ht="19.5" customHeight="1">
      <c r="A12" s="272"/>
      <c r="B12" s="71"/>
      <c r="C12" s="23"/>
      <c r="D12" s="272" t="s">
        <v>225</v>
      </c>
      <c r="E12" s="272"/>
      <c r="F12" s="23"/>
      <c r="G12" s="165">
        <v>0</v>
      </c>
      <c r="H12" s="86"/>
      <c r="I12" s="274"/>
      <c r="J12" s="70"/>
      <c r="K12" s="66"/>
      <c r="L12" s="277"/>
      <c r="M12" s="278"/>
      <c r="N12" s="23" t="s">
        <v>240</v>
      </c>
      <c r="O12" s="23"/>
      <c r="P12" s="164">
        <v>0</v>
      </c>
      <c r="Q12" s="1"/>
    </row>
    <row r="13" spans="1:17" ht="19.5" customHeight="1">
      <c r="A13" s="273" t="s">
        <v>257</v>
      </c>
      <c r="B13" s="69"/>
      <c r="C13" s="61"/>
      <c r="D13" s="271" t="s">
        <v>218</v>
      </c>
      <c r="E13" s="24" t="s">
        <v>350</v>
      </c>
      <c r="F13" s="24"/>
      <c r="G13" s="166">
        <v>0</v>
      </c>
      <c r="H13" s="86"/>
      <c r="I13" s="274"/>
      <c r="J13" s="70"/>
      <c r="K13" s="66"/>
      <c r="L13" s="277"/>
      <c r="M13" s="278" t="s">
        <v>246</v>
      </c>
      <c r="N13" s="23" t="s">
        <v>239</v>
      </c>
      <c r="O13" s="23"/>
      <c r="P13" s="164">
        <v>0</v>
      </c>
      <c r="Q13" s="1"/>
    </row>
    <row r="14" spans="1:17" ht="19.5" customHeight="1">
      <c r="A14" s="292"/>
      <c r="B14" s="72"/>
      <c r="C14" s="80"/>
      <c r="D14" s="270"/>
      <c r="E14" s="23" t="s">
        <v>226</v>
      </c>
      <c r="F14" s="23"/>
      <c r="G14" s="165">
        <v>0</v>
      </c>
      <c r="H14" s="86"/>
      <c r="I14" s="274"/>
      <c r="J14" s="70"/>
      <c r="K14" s="66"/>
      <c r="L14" s="277"/>
      <c r="M14" s="278"/>
      <c r="N14" s="23" t="s">
        <v>240</v>
      </c>
      <c r="O14" s="23"/>
      <c r="P14" s="164">
        <v>0</v>
      </c>
      <c r="Q14" s="1"/>
    </row>
    <row r="15" spans="1:17" ht="19.5" customHeight="1">
      <c r="A15" s="292"/>
      <c r="B15" s="72"/>
      <c r="C15" s="80"/>
      <c r="D15" s="270"/>
      <c r="E15" s="23" t="s">
        <v>351</v>
      </c>
      <c r="F15" s="23"/>
      <c r="G15" s="165">
        <v>340</v>
      </c>
      <c r="H15" s="86"/>
      <c r="I15" s="274"/>
      <c r="J15" s="70"/>
      <c r="K15" s="66"/>
      <c r="L15" s="277"/>
      <c r="M15" s="278" t="s">
        <v>233</v>
      </c>
      <c r="N15" s="23" t="s">
        <v>239</v>
      </c>
      <c r="O15" s="23"/>
      <c r="P15" s="164">
        <v>0</v>
      </c>
      <c r="Q15" s="1"/>
    </row>
    <row r="16" spans="1:17" ht="19.5" customHeight="1">
      <c r="A16" s="292"/>
      <c r="B16" s="72"/>
      <c r="C16" s="80"/>
      <c r="D16" s="270"/>
      <c r="E16" s="79"/>
      <c r="F16" s="79"/>
      <c r="G16" s="165">
        <v>146</v>
      </c>
      <c r="H16" s="86"/>
      <c r="I16" s="274"/>
      <c r="J16" s="70"/>
      <c r="K16" s="66"/>
      <c r="L16" s="277"/>
      <c r="M16" s="278"/>
      <c r="N16" s="23" t="s">
        <v>240</v>
      </c>
      <c r="O16" s="23"/>
      <c r="P16" s="164">
        <v>0</v>
      </c>
      <c r="Q16" s="1"/>
    </row>
    <row r="17" spans="1:17" ht="19.5" customHeight="1">
      <c r="A17" s="292"/>
      <c r="B17" s="72"/>
      <c r="C17" s="80"/>
      <c r="D17" s="270" t="s">
        <v>223</v>
      </c>
      <c r="E17" s="23" t="s">
        <v>352</v>
      </c>
      <c r="F17" s="23"/>
      <c r="G17" s="165">
        <v>0</v>
      </c>
      <c r="H17" s="86"/>
      <c r="I17" s="274"/>
      <c r="J17" s="70"/>
      <c r="K17" s="66"/>
      <c r="L17" s="300" t="s">
        <v>260</v>
      </c>
      <c r="M17" s="300"/>
      <c r="N17" s="23" t="s">
        <v>239</v>
      </c>
      <c r="O17" s="23"/>
      <c r="P17" s="164">
        <v>103</v>
      </c>
      <c r="Q17" s="1"/>
    </row>
    <row r="18" spans="1:17" ht="19.5" customHeight="1">
      <c r="A18" s="292"/>
      <c r="B18" s="72"/>
      <c r="C18" s="80"/>
      <c r="D18" s="270"/>
      <c r="E18" s="23" t="s">
        <v>226</v>
      </c>
      <c r="F18" s="23"/>
      <c r="G18" s="165">
        <v>0</v>
      </c>
      <c r="H18" s="86"/>
      <c r="I18" s="274"/>
      <c r="J18" s="70"/>
      <c r="K18" s="66"/>
      <c r="L18" s="300"/>
      <c r="M18" s="300"/>
      <c r="N18" s="23" t="s">
        <v>240</v>
      </c>
      <c r="O18" s="23"/>
      <c r="P18" s="164">
        <v>0</v>
      </c>
      <c r="Q18" s="1"/>
    </row>
    <row r="19" spans="1:17" ht="19.5" customHeight="1">
      <c r="A19" s="292"/>
      <c r="B19" s="72"/>
      <c r="C19" s="80"/>
      <c r="D19" s="270"/>
      <c r="E19" s="23" t="s">
        <v>351</v>
      </c>
      <c r="F19" s="23"/>
      <c r="G19" s="165">
        <v>0</v>
      </c>
      <c r="H19" s="86"/>
      <c r="I19" s="273" t="s">
        <v>262</v>
      </c>
      <c r="J19" s="69"/>
      <c r="K19" s="61"/>
      <c r="L19" s="303" t="s">
        <v>256</v>
      </c>
      <c r="M19" s="303"/>
      <c r="N19" s="24" t="s">
        <v>239</v>
      </c>
      <c r="O19" s="24"/>
      <c r="P19" s="166">
        <v>0</v>
      </c>
      <c r="Q19" s="1"/>
    </row>
    <row r="20" spans="1:17" ht="19.5" customHeight="1">
      <c r="A20" s="292"/>
      <c r="B20" s="72"/>
      <c r="C20" s="80"/>
      <c r="D20" s="270"/>
      <c r="E20" s="79"/>
      <c r="F20" s="79"/>
      <c r="G20" s="165">
        <v>431</v>
      </c>
      <c r="H20" s="86"/>
      <c r="I20" s="299"/>
      <c r="J20" s="78"/>
      <c r="K20" s="63"/>
      <c r="L20" s="303"/>
      <c r="M20" s="303"/>
      <c r="N20" s="23" t="s">
        <v>240</v>
      </c>
      <c r="O20" s="23"/>
      <c r="P20" s="165">
        <v>0</v>
      </c>
      <c r="Q20" s="1"/>
    </row>
    <row r="21" spans="1:17" ht="19.5" customHeight="1">
      <c r="A21" s="293"/>
      <c r="B21" s="72"/>
      <c r="C21" s="80"/>
      <c r="D21" s="272" t="s">
        <v>227</v>
      </c>
      <c r="E21" s="272"/>
      <c r="F21" s="23"/>
      <c r="G21" s="165">
        <v>0</v>
      </c>
      <c r="H21" s="86"/>
      <c r="I21" s="304"/>
      <c r="J21" s="78"/>
      <c r="K21" s="63"/>
      <c r="L21" s="275"/>
      <c r="M21" s="275"/>
      <c r="N21" s="23" t="s">
        <v>247</v>
      </c>
      <c r="O21" s="23"/>
      <c r="P21" s="177">
        <v>0</v>
      </c>
      <c r="Q21" s="1"/>
    </row>
    <row r="22" spans="1:17" ht="19.5" customHeight="1">
      <c r="A22" s="280" t="s">
        <v>228</v>
      </c>
      <c r="B22" s="25"/>
      <c r="C22" s="24"/>
      <c r="D22" s="280" t="s">
        <v>229</v>
      </c>
      <c r="E22" s="280"/>
      <c r="F22" s="24"/>
      <c r="G22" s="166">
        <v>0</v>
      </c>
      <c r="H22" s="87"/>
      <c r="I22" s="273" t="s">
        <v>261</v>
      </c>
      <c r="J22" s="69"/>
      <c r="K22" s="61"/>
      <c r="L22" s="295" t="s">
        <v>263</v>
      </c>
      <c r="M22" s="273" t="s">
        <v>363</v>
      </c>
      <c r="N22" s="296"/>
      <c r="O22" s="62"/>
      <c r="P22" s="165">
        <v>336</v>
      </c>
      <c r="Q22" s="1"/>
    </row>
    <row r="23" spans="1:17" ht="19.5" customHeight="1">
      <c r="A23" s="272"/>
      <c r="B23" s="71"/>
      <c r="C23" s="23"/>
      <c r="D23" s="272" t="s">
        <v>338</v>
      </c>
      <c r="E23" s="272"/>
      <c r="F23" s="23"/>
      <c r="G23" s="165">
        <v>90</v>
      </c>
      <c r="H23" s="86"/>
      <c r="I23" s="294"/>
      <c r="J23" s="60"/>
      <c r="K23" s="68"/>
      <c r="L23" s="294"/>
      <c r="M23" s="298" t="s">
        <v>357</v>
      </c>
      <c r="N23" s="294"/>
      <c r="O23" s="68"/>
      <c r="P23" s="165">
        <v>12</v>
      </c>
      <c r="Q23" s="1"/>
    </row>
    <row r="24" spans="1:17" ht="19.5" customHeight="1">
      <c r="A24" s="280" t="s">
        <v>230</v>
      </c>
      <c r="B24" s="25"/>
      <c r="C24" s="24"/>
      <c r="D24" s="280" t="s">
        <v>231</v>
      </c>
      <c r="E24" s="280"/>
      <c r="F24" s="24"/>
      <c r="G24" s="166">
        <v>0</v>
      </c>
      <c r="H24" s="86"/>
      <c r="I24" s="294"/>
      <c r="J24" s="60"/>
      <c r="K24" s="68"/>
      <c r="L24" s="294"/>
      <c r="M24" s="298" t="s">
        <v>376</v>
      </c>
      <c r="N24" s="298"/>
      <c r="O24" s="67"/>
      <c r="P24" s="165">
        <v>56</v>
      </c>
      <c r="Q24" s="1"/>
    </row>
    <row r="25" spans="1:17" ht="19.5" customHeight="1">
      <c r="A25" s="272"/>
      <c r="B25" s="71"/>
      <c r="C25" s="23"/>
      <c r="D25" s="272" t="s">
        <v>232</v>
      </c>
      <c r="E25" s="272"/>
      <c r="F25" s="23"/>
      <c r="G25" s="165">
        <v>0</v>
      </c>
      <c r="H25" s="86"/>
      <c r="I25" s="294"/>
      <c r="J25" s="60"/>
      <c r="K25" s="68"/>
      <c r="L25" s="294"/>
      <c r="M25" s="298" t="s">
        <v>358</v>
      </c>
      <c r="N25" s="294"/>
      <c r="O25" s="68"/>
      <c r="P25" s="165">
        <v>8</v>
      </c>
      <c r="Q25" s="1"/>
    </row>
    <row r="26" spans="1:17" ht="19.5" customHeight="1">
      <c r="A26" s="272"/>
      <c r="B26" s="71"/>
      <c r="C26" s="23"/>
      <c r="D26" s="272" t="s">
        <v>233</v>
      </c>
      <c r="E26" s="272"/>
      <c r="F26" s="23"/>
      <c r="G26" s="165">
        <v>0</v>
      </c>
      <c r="H26" s="86"/>
      <c r="I26" s="294"/>
      <c r="J26" s="60"/>
      <c r="K26" s="68"/>
      <c r="L26" s="294"/>
      <c r="M26" s="298" t="s">
        <v>365</v>
      </c>
      <c r="N26" s="294"/>
      <c r="O26" s="68"/>
      <c r="P26" s="165">
        <v>0</v>
      </c>
      <c r="Q26" s="1"/>
    </row>
    <row r="27" spans="1:17" ht="19.5" customHeight="1">
      <c r="A27" s="280" t="s">
        <v>234</v>
      </c>
      <c r="B27" s="25"/>
      <c r="C27" s="24"/>
      <c r="D27" s="281" t="s">
        <v>235</v>
      </c>
      <c r="E27" s="282"/>
      <c r="F27" s="24"/>
      <c r="G27" s="166">
        <v>0</v>
      </c>
      <c r="H27" s="86"/>
      <c r="I27" s="294"/>
      <c r="J27" s="60"/>
      <c r="K27" s="68"/>
      <c r="L27" s="294"/>
      <c r="M27" s="298" t="s">
        <v>233</v>
      </c>
      <c r="N27" s="299"/>
      <c r="O27" s="63"/>
      <c r="P27" s="165">
        <v>0</v>
      </c>
      <c r="Q27" s="1"/>
    </row>
    <row r="28" spans="1:17" ht="19.5" customHeight="1">
      <c r="A28" s="272"/>
      <c r="B28" s="71"/>
      <c r="C28" s="23"/>
      <c r="D28" s="283" t="s">
        <v>236</v>
      </c>
      <c r="E28" s="284"/>
      <c r="F28" s="23"/>
      <c r="G28" s="165">
        <v>0</v>
      </c>
      <c r="H28" s="86"/>
      <c r="I28" s="294"/>
      <c r="J28" s="60"/>
      <c r="K28" s="68"/>
      <c r="L28" s="297"/>
      <c r="M28" s="297"/>
      <c r="N28" s="297"/>
      <c r="O28" s="67"/>
      <c r="P28" s="165"/>
      <c r="Q28" s="1"/>
    </row>
    <row r="29" spans="1:17" ht="19.5" customHeight="1">
      <c r="A29" s="272"/>
      <c r="B29" s="71"/>
      <c r="C29" s="23"/>
      <c r="D29" s="283" t="s">
        <v>237</v>
      </c>
      <c r="E29" s="284"/>
      <c r="F29" s="23"/>
      <c r="G29" s="165">
        <v>0</v>
      </c>
      <c r="H29" s="86"/>
      <c r="I29" s="294"/>
      <c r="J29" s="60"/>
      <c r="K29" s="68"/>
      <c r="L29" s="300" t="s">
        <v>12</v>
      </c>
      <c r="M29" s="301"/>
      <c r="N29" s="23" t="s">
        <v>239</v>
      </c>
      <c r="O29" s="23"/>
      <c r="P29" s="165">
        <v>0</v>
      </c>
      <c r="Q29" s="1"/>
    </row>
    <row r="30" spans="1:17" ht="19.5" customHeight="1">
      <c r="A30" s="272"/>
      <c r="B30" s="71"/>
      <c r="C30" s="23"/>
      <c r="D30" s="283" t="s">
        <v>233</v>
      </c>
      <c r="E30" s="284"/>
      <c r="F30" s="23"/>
      <c r="G30" s="165">
        <v>0</v>
      </c>
      <c r="H30" s="86"/>
      <c r="I30" s="294"/>
      <c r="J30" s="60"/>
      <c r="K30" s="68"/>
      <c r="L30" s="300"/>
      <c r="M30" s="301"/>
      <c r="N30" s="23" t="s">
        <v>240</v>
      </c>
      <c r="O30" s="23"/>
      <c r="P30" s="165">
        <v>123</v>
      </c>
      <c r="Q30" s="1"/>
    </row>
    <row r="31" spans="1:17" ht="19.5" customHeight="1">
      <c r="A31" s="280" t="s">
        <v>238</v>
      </c>
      <c r="B31" s="25"/>
      <c r="C31" s="24"/>
      <c r="D31" s="281" t="s">
        <v>239</v>
      </c>
      <c r="E31" s="282"/>
      <c r="F31" s="24"/>
      <c r="G31" s="166">
        <v>490</v>
      </c>
      <c r="H31" s="86"/>
      <c r="I31" s="294"/>
      <c r="J31" s="60"/>
      <c r="K31" s="68"/>
      <c r="L31" s="300"/>
      <c r="M31" s="301"/>
      <c r="N31" s="23" t="s">
        <v>247</v>
      </c>
      <c r="O31" s="23"/>
      <c r="P31" s="165">
        <v>0</v>
      </c>
      <c r="Q31" s="1"/>
    </row>
    <row r="32" spans="1:17" ht="19.5" customHeight="1">
      <c r="A32" s="272"/>
      <c r="B32" s="71"/>
      <c r="C32" s="23"/>
      <c r="D32" s="283" t="s">
        <v>240</v>
      </c>
      <c r="E32" s="284"/>
      <c r="F32" s="23"/>
      <c r="G32" s="165">
        <v>0</v>
      </c>
      <c r="H32" s="86"/>
      <c r="I32" s="294"/>
      <c r="J32" s="60"/>
      <c r="K32" s="68"/>
      <c r="L32" s="300" t="s">
        <v>168</v>
      </c>
      <c r="M32" s="301"/>
      <c r="N32" s="23" t="s">
        <v>240</v>
      </c>
      <c r="O32" s="23"/>
      <c r="P32" s="165">
        <v>105</v>
      </c>
      <c r="Q32" s="1"/>
    </row>
    <row r="33" spans="1:17" ht="19.5" customHeight="1">
      <c r="A33" s="280" t="s">
        <v>241</v>
      </c>
      <c r="B33" s="25"/>
      <c r="C33" s="24"/>
      <c r="D33" s="287" t="s">
        <v>339</v>
      </c>
      <c r="E33" s="288"/>
      <c r="F33" s="24"/>
      <c r="G33" s="167">
        <v>16497</v>
      </c>
      <c r="H33" s="86"/>
      <c r="I33" s="294"/>
      <c r="J33" s="60"/>
      <c r="K33" s="68"/>
      <c r="L33" s="277"/>
      <c r="M33" s="301"/>
      <c r="N33" s="23" t="s">
        <v>233</v>
      </c>
      <c r="O33" s="23"/>
      <c r="P33" s="177">
        <v>0</v>
      </c>
      <c r="Q33" s="1"/>
    </row>
    <row r="34" spans="1:17" ht="19.5" customHeight="1">
      <c r="A34" s="285"/>
      <c r="B34" s="72"/>
      <c r="C34" s="80"/>
      <c r="D34" s="289" t="s">
        <v>391</v>
      </c>
      <c r="E34" s="290"/>
      <c r="F34" s="23"/>
      <c r="G34" s="168">
        <v>8370</v>
      </c>
      <c r="H34" s="86"/>
      <c r="I34" s="280" t="s">
        <v>248</v>
      </c>
      <c r="J34" s="25"/>
      <c r="K34" s="24"/>
      <c r="L34" s="280" t="s">
        <v>249</v>
      </c>
      <c r="M34" s="302"/>
      <c r="N34" s="302"/>
      <c r="O34" s="66"/>
      <c r="P34" s="165">
        <v>6</v>
      </c>
      <c r="Q34" s="1"/>
    </row>
    <row r="35" spans="1:17" ht="25.5" customHeight="1">
      <c r="A35" s="285"/>
      <c r="B35" s="72"/>
      <c r="C35" s="80"/>
      <c r="D35" s="289" t="s">
        <v>340</v>
      </c>
      <c r="E35" s="290"/>
      <c r="F35" s="67"/>
      <c r="G35" s="168">
        <v>14118</v>
      </c>
      <c r="H35" s="86"/>
      <c r="I35" s="274"/>
      <c r="J35" s="70"/>
      <c r="K35" s="66"/>
      <c r="L35" s="272" t="s">
        <v>250</v>
      </c>
      <c r="M35" s="274"/>
      <c r="N35" s="274"/>
      <c r="O35" s="66"/>
      <c r="P35" s="165">
        <v>44</v>
      </c>
      <c r="Q35" s="1"/>
    </row>
    <row r="36" spans="1:17" ht="19.5" customHeight="1">
      <c r="A36" s="285"/>
      <c r="B36" s="72"/>
      <c r="C36" s="80"/>
      <c r="D36" s="289" t="s">
        <v>242</v>
      </c>
      <c r="E36" s="290"/>
      <c r="F36" s="23"/>
      <c r="G36" s="168">
        <v>9087</v>
      </c>
      <c r="H36" s="86"/>
      <c r="I36" s="310"/>
      <c r="J36" s="91"/>
      <c r="K36" s="66"/>
      <c r="L36" s="272" t="s">
        <v>233</v>
      </c>
      <c r="M36" s="274"/>
      <c r="N36" s="274"/>
      <c r="O36" s="66"/>
      <c r="P36" s="165">
        <v>24</v>
      </c>
      <c r="Q36" s="1"/>
    </row>
    <row r="37" spans="1:17" ht="19.5" customHeight="1">
      <c r="A37" s="285"/>
      <c r="B37" s="72"/>
      <c r="C37" s="80"/>
      <c r="D37" s="291" t="s">
        <v>353</v>
      </c>
      <c r="E37" s="231" t="s">
        <v>377</v>
      </c>
      <c r="F37" s="23"/>
      <c r="G37" s="168">
        <v>1038</v>
      </c>
      <c r="H37" s="86"/>
      <c r="I37" s="281" t="s">
        <v>251</v>
      </c>
      <c r="J37" s="281"/>
      <c r="K37" s="281"/>
      <c r="L37" s="305"/>
      <c r="M37" s="305"/>
      <c r="N37" s="306"/>
      <c r="O37" s="74"/>
      <c r="P37" s="166">
        <v>0</v>
      </c>
      <c r="Q37" s="1"/>
    </row>
    <row r="38" spans="1:17" ht="19.5" customHeight="1">
      <c r="A38" s="285"/>
      <c r="B38" s="72"/>
      <c r="C38" s="80"/>
      <c r="D38" s="291"/>
      <c r="E38" s="231" t="s">
        <v>378</v>
      </c>
      <c r="F38" s="23"/>
      <c r="G38" s="168">
        <v>183</v>
      </c>
      <c r="H38" s="86"/>
      <c r="I38" s="281" t="s">
        <v>252</v>
      </c>
      <c r="J38" s="281"/>
      <c r="K38" s="281"/>
      <c r="L38" s="305"/>
      <c r="M38" s="305"/>
      <c r="N38" s="306"/>
      <c r="O38" s="74"/>
      <c r="P38" s="166">
        <v>135</v>
      </c>
      <c r="Q38" s="1"/>
    </row>
    <row r="39" spans="1:17" ht="19.5" customHeight="1">
      <c r="A39" s="285"/>
      <c r="B39" s="72"/>
      <c r="C39" s="80"/>
      <c r="D39" s="291"/>
      <c r="E39" s="258" t="s">
        <v>392</v>
      </c>
      <c r="F39" s="23"/>
      <c r="G39" s="234">
        <v>152</v>
      </c>
      <c r="H39" s="86"/>
      <c r="I39" s="24" t="s">
        <v>253</v>
      </c>
      <c r="J39" s="89"/>
      <c r="K39" s="90"/>
      <c r="L39" s="280" t="s">
        <v>254</v>
      </c>
      <c r="M39" s="302"/>
      <c r="N39" s="302"/>
      <c r="O39" s="74"/>
      <c r="P39" s="166">
        <v>0</v>
      </c>
      <c r="Q39" s="1"/>
    </row>
    <row r="40" spans="1:17" ht="19.5" customHeight="1">
      <c r="A40" s="286"/>
      <c r="B40" s="73"/>
      <c r="C40" s="81"/>
      <c r="D40" s="233"/>
      <c r="E40" s="232"/>
      <c r="F40" s="83"/>
      <c r="G40" s="235"/>
      <c r="H40" s="88"/>
      <c r="I40" s="307" t="s">
        <v>233</v>
      </c>
      <c r="J40" s="307"/>
      <c r="K40" s="307"/>
      <c r="L40" s="308"/>
      <c r="M40" s="308"/>
      <c r="N40" s="309"/>
      <c r="O40" s="84"/>
      <c r="P40" s="178">
        <v>0</v>
      </c>
      <c r="Q40" s="1"/>
    </row>
    <row r="41" ht="16.5" customHeight="1">
      <c r="P41" s="16" t="s">
        <v>255</v>
      </c>
    </row>
  </sheetData>
  <sheetProtection/>
  <mergeCells count="64"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A6:A12"/>
    <mergeCell ref="A13:A21"/>
    <mergeCell ref="A22:A23"/>
    <mergeCell ref="D24:E24"/>
    <mergeCell ref="D11:E11"/>
    <mergeCell ref="D10:E10"/>
    <mergeCell ref="D21:E21"/>
    <mergeCell ref="A31:A32"/>
    <mergeCell ref="A33:A40"/>
    <mergeCell ref="D33:E33"/>
    <mergeCell ref="D34:E34"/>
    <mergeCell ref="D35:E35"/>
    <mergeCell ref="D32:E32"/>
    <mergeCell ref="D36:E36"/>
    <mergeCell ref="D37:D39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</mergeCells>
  <printOptions horizontalCentered="1"/>
  <pageMargins left="0.5905511811023623" right="0.5905511811023623" top="0.7086614173228347" bottom="0.7874015748031497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7" t="s">
        <v>83</v>
      </c>
      <c r="C1" s="7"/>
    </row>
    <row r="2" ht="18.75" customHeight="1">
      <c r="A2" s="1" t="s">
        <v>288</v>
      </c>
    </row>
    <row r="3" spans="1:11" ht="13.5">
      <c r="A3" s="52"/>
      <c r="K3" s="16" t="s">
        <v>394</v>
      </c>
    </row>
    <row r="4" spans="2:11" ht="27" customHeight="1">
      <c r="B4" s="314" t="s">
        <v>170</v>
      </c>
      <c r="C4" s="92"/>
      <c r="D4" s="311" t="s">
        <v>176</v>
      </c>
      <c r="E4" s="381"/>
      <c r="F4" s="311" t="s">
        <v>84</v>
      </c>
      <c r="G4" s="311"/>
      <c r="H4" s="381"/>
      <c r="I4" s="381"/>
      <c r="J4" s="381"/>
      <c r="K4" s="382"/>
    </row>
    <row r="5" spans="2:11" ht="27" customHeight="1">
      <c r="B5" s="315"/>
      <c r="C5" s="101"/>
      <c r="D5" s="383"/>
      <c r="E5" s="383"/>
      <c r="F5" s="337" t="s">
        <v>173</v>
      </c>
      <c r="G5" s="383"/>
      <c r="H5" s="384" t="s">
        <v>298</v>
      </c>
      <c r="I5" s="385"/>
      <c r="J5" s="327" t="s">
        <v>85</v>
      </c>
      <c r="K5" s="315"/>
    </row>
    <row r="6" spans="1:11" ht="27" customHeight="1">
      <c r="A6" s="96"/>
      <c r="B6" s="315"/>
      <c r="C6" s="93"/>
      <c r="D6" s="33" t="s">
        <v>161</v>
      </c>
      <c r="E6" s="33" t="s">
        <v>86</v>
      </c>
      <c r="F6" s="33" t="s">
        <v>161</v>
      </c>
      <c r="G6" s="33" t="s">
        <v>86</v>
      </c>
      <c r="H6" s="33" t="s">
        <v>161</v>
      </c>
      <c r="I6" s="33" t="s">
        <v>86</v>
      </c>
      <c r="J6" s="33" t="s">
        <v>161</v>
      </c>
      <c r="K6" s="34" t="s">
        <v>86</v>
      </c>
    </row>
    <row r="7" spans="2:11" ht="27" customHeight="1">
      <c r="B7" s="94" t="s">
        <v>176</v>
      </c>
      <c r="C7" s="20"/>
      <c r="D7" s="190">
        <f aca="true" t="shared" si="0" ref="D7:K7">SUM(D8:D26)</f>
        <v>506</v>
      </c>
      <c r="E7" s="190">
        <f t="shared" si="0"/>
        <v>26403</v>
      </c>
      <c r="F7" s="190">
        <f t="shared" si="0"/>
        <v>506</v>
      </c>
      <c r="G7" s="190">
        <f t="shared" si="0"/>
        <v>26403</v>
      </c>
      <c r="H7" s="243">
        <f t="shared" si="0"/>
        <v>0</v>
      </c>
      <c r="I7" s="243">
        <f t="shared" si="0"/>
        <v>0</v>
      </c>
      <c r="J7" s="243">
        <f t="shared" si="0"/>
        <v>0</v>
      </c>
      <c r="K7" s="244">
        <f t="shared" si="0"/>
        <v>0</v>
      </c>
    </row>
    <row r="8" spans="1:12" ht="27" customHeight="1">
      <c r="A8" s="104"/>
      <c r="B8" s="4" t="s">
        <v>17</v>
      </c>
      <c r="C8" s="4"/>
      <c r="D8" s="192">
        <v>12</v>
      </c>
      <c r="E8" s="192">
        <v>51</v>
      </c>
      <c r="F8" s="114">
        <v>12</v>
      </c>
      <c r="G8" s="114">
        <v>51</v>
      </c>
      <c r="H8" s="122">
        <v>0</v>
      </c>
      <c r="I8" s="122">
        <v>0</v>
      </c>
      <c r="J8" s="122">
        <v>0</v>
      </c>
      <c r="K8" s="123">
        <v>0</v>
      </c>
      <c r="L8" s="15"/>
    </row>
    <row r="9" spans="2:12" ht="27" customHeight="1">
      <c r="B9" s="4" t="s">
        <v>333</v>
      </c>
      <c r="C9" s="245"/>
      <c r="D9" s="194">
        <f aca="true" t="shared" si="1" ref="D9:G10">F9+H9+J9</f>
        <v>0</v>
      </c>
      <c r="E9" s="194">
        <f t="shared" si="1"/>
        <v>0</v>
      </c>
      <c r="F9" s="122">
        <f t="shared" si="1"/>
        <v>0</v>
      </c>
      <c r="G9" s="122">
        <f t="shared" si="1"/>
        <v>0</v>
      </c>
      <c r="H9" s="122">
        <v>0</v>
      </c>
      <c r="I9" s="122">
        <v>0</v>
      </c>
      <c r="J9" s="122">
        <v>0</v>
      </c>
      <c r="K9" s="123">
        <v>0</v>
      </c>
      <c r="L9" s="15"/>
    </row>
    <row r="10" spans="2:12" ht="27" customHeight="1">
      <c r="B10" s="4" t="s">
        <v>18</v>
      </c>
      <c r="C10" s="4"/>
      <c r="D10" s="194">
        <f t="shared" si="1"/>
        <v>0</v>
      </c>
      <c r="E10" s="194">
        <f t="shared" si="1"/>
        <v>0</v>
      </c>
      <c r="F10" s="122">
        <f t="shared" si="1"/>
        <v>0</v>
      </c>
      <c r="G10" s="122">
        <f t="shared" si="1"/>
        <v>0</v>
      </c>
      <c r="H10" s="122">
        <v>0</v>
      </c>
      <c r="I10" s="122">
        <v>0</v>
      </c>
      <c r="J10" s="122">
        <v>0</v>
      </c>
      <c r="K10" s="123">
        <v>0</v>
      </c>
      <c r="L10" s="15"/>
    </row>
    <row r="11" spans="2:12" ht="27" customHeight="1">
      <c r="B11" s="4" t="s">
        <v>19</v>
      </c>
      <c r="C11" s="4"/>
      <c r="D11" s="193">
        <v>14</v>
      </c>
      <c r="E11" s="193">
        <v>88</v>
      </c>
      <c r="F11" s="116">
        <v>14</v>
      </c>
      <c r="G11" s="116">
        <v>88</v>
      </c>
      <c r="H11" s="122">
        <v>0</v>
      </c>
      <c r="I11" s="122">
        <v>0</v>
      </c>
      <c r="J11" s="122">
        <v>0</v>
      </c>
      <c r="K11" s="123">
        <v>0</v>
      </c>
      <c r="L11" s="15"/>
    </row>
    <row r="12" spans="2:12" ht="27" customHeight="1">
      <c r="B12" s="4" t="s">
        <v>20</v>
      </c>
      <c r="C12" s="4"/>
      <c r="D12" s="193">
        <v>14</v>
      </c>
      <c r="E12" s="193">
        <v>1238</v>
      </c>
      <c r="F12" s="116">
        <v>14</v>
      </c>
      <c r="G12" s="116">
        <v>1238</v>
      </c>
      <c r="H12" s="122">
        <v>0</v>
      </c>
      <c r="I12" s="122"/>
      <c r="J12" s="122">
        <v>0</v>
      </c>
      <c r="K12" s="123">
        <v>0</v>
      </c>
      <c r="L12" s="15"/>
    </row>
    <row r="13" spans="2:12" ht="27" customHeight="1">
      <c r="B13" s="4" t="s">
        <v>21</v>
      </c>
      <c r="C13" s="4"/>
      <c r="D13" s="193">
        <v>40</v>
      </c>
      <c r="E13" s="193">
        <v>197</v>
      </c>
      <c r="F13" s="116">
        <v>40</v>
      </c>
      <c r="G13" s="116">
        <v>197</v>
      </c>
      <c r="H13" s="122">
        <v>0</v>
      </c>
      <c r="I13" s="122">
        <v>0</v>
      </c>
      <c r="J13" s="122">
        <v>0</v>
      </c>
      <c r="K13" s="123">
        <v>0</v>
      </c>
      <c r="L13" s="15"/>
    </row>
    <row r="14" spans="2:12" ht="27" customHeight="1">
      <c r="B14" s="4" t="s">
        <v>22</v>
      </c>
      <c r="C14" s="4"/>
      <c r="D14" s="193">
        <v>39</v>
      </c>
      <c r="E14" s="193">
        <v>658</v>
      </c>
      <c r="F14" s="116">
        <v>39</v>
      </c>
      <c r="G14" s="116">
        <v>658</v>
      </c>
      <c r="H14" s="122">
        <v>0</v>
      </c>
      <c r="I14" s="122">
        <v>0</v>
      </c>
      <c r="J14" s="122">
        <v>0</v>
      </c>
      <c r="K14" s="123">
        <v>0</v>
      </c>
      <c r="L14" s="15"/>
    </row>
    <row r="15" spans="2:12" ht="27" customHeight="1">
      <c r="B15" s="4" t="s">
        <v>23</v>
      </c>
      <c r="C15" s="4"/>
      <c r="D15" s="193">
        <v>17</v>
      </c>
      <c r="E15" s="193">
        <v>21</v>
      </c>
      <c r="F15" s="116">
        <v>17</v>
      </c>
      <c r="G15" s="116">
        <v>21</v>
      </c>
      <c r="H15" s="122">
        <v>0</v>
      </c>
      <c r="I15" s="122">
        <v>0</v>
      </c>
      <c r="J15" s="122">
        <v>0</v>
      </c>
      <c r="K15" s="123">
        <v>0</v>
      </c>
      <c r="L15" s="15"/>
    </row>
    <row r="16" spans="2:12" ht="27" customHeight="1">
      <c r="B16" s="4" t="s">
        <v>24</v>
      </c>
      <c r="C16" s="4"/>
      <c r="D16" s="194">
        <v>1</v>
      </c>
      <c r="E16" s="194">
        <v>1</v>
      </c>
      <c r="F16" s="122">
        <v>1</v>
      </c>
      <c r="G16" s="122">
        <v>1</v>
      </c>
      <c r="H16" s="122">
        <v>0</v>
      </c>
      <c r="I16" s="122">
        <v>0</v>
      </c>
      <c r="J16" s="122">
        <v>0</v>
      </c>
      <c r="K16" s="123">
        <v>0</v>
      </c>
      <c r="L16" s="15"/>
    </row>
    <row r="17" spans="2:12" ht="27" customHeight="1">
      <c r="B17" s="4" t="s">
        <v>419</v>
      </c>
      <c r="C17" s="4"/>
      <c r="D17" s="193">
        <v>10</v>
      </c>
      <c r="E17" s="193">
        <v>75</v>
      </c>
      <c r="F17" s="116">
        <v>10</v>
      </c>
      <c r="G17" s="116">
        <v>75</v>
      </c>
      <c r="H17" s="122">
        <v>0</v>
      </c>
      <c r="I17" s="122">
        <v>0</v>
      </c>
      <c r="J17" s="122">
        <v>0</v>
      </c>
      <c r="K17" s="123">
        <v>0</v>
      </c>
      <c r="L17" s="15"/>
    </row>
    <row r="18" spans="2:12" ht="27" customHeight="1">
      <c r="B18" s="4" t="s">
        <v>25</v>
      </c>
      <c r="C18" s="4"/>
      <c r="D18" s="193">
        <v>37</v>
      </c>
      <c r="E18" s="193">
        <v>990</v>
      </c>
      <c r="F18" s="116">
        <v>37</v>
      </c>
      <c r="G18" s="116">
        <v>990</v>
      </c>
      <c r="H18" s="122">
        <v>0</v>
      </c>
      <c r="I18" s="122">
        <v>0</v>
      </c>
      <c r="J18" s="122">
        <v>0</v>
      </c>
      <c r="K18" s="123">
        <v>0</v>
      </c>
      <c r="L18" s="15"/>
    </row>
    <row r="19" spans="2:12" ht="27" customHeight="1">
      <c r="B19" s="4" t="s">
        <v>26</v>
      </c>
      <c r="C19" s="4"/>
      <c r="D19" s="193">
        <v>201</v>
      </c>
      <c r="E19" s="193">
        <v>21977</v>
      </c>
      <c r="F19" s="116">
        <v>201</v>
      </c>
      <c r="G19" s="116">
        <v>21977</v>
      </c>
      <c r="H19" s="122">
        <v>0</v>
      </c>
      <c r="I19" s="122">
        <v>0</v>
      </c>
      <c r="J19" s="122">
        <v>0</v>
      </c>
      <c r="K19" s="123">
        <v>0</v>
      </c>
      <c r="L19" s="15"/>
    </row>
    <row r="20" spans="2:12" ht="27" customHeight="1">
      <c r="B20" s="4" t="s">
        <v>27</v>
      </c>
      <c r="C20" s="4"/>
      <c r="D20" s="193">
        <v>50</v>
      </c>
      <c r="E20" s="193">
        <v>665</v>
      </c>
      <c r="F20" s="116">
        <v>50</v>
      </c>
      <c r="G20" s="116">
        <v>665</v>
      </c>
      <c r="H20" s="122">
        <v>0</v>
      </c>
      <c r="I20" s="122">
        <v>0</v>
      </c>
      <c r="J20" s="122">
        <v>0</v>
      </c>
      <c r="K20" s="123">
        <v>0</v>
      </c>
      <c r="L20" s="15"/>
    </row>
    <row r="21" spans="2:12" ht="27" customHeight="1">
      <c r="B21" s="4" t="s">
        <v>28</v>
      </c>
      <c r="C21" s="4"/>
      <c r="D21" s="193">
        <v>23</v>
      </c>
      <c r="E21" s="193">
        <v>189</v>
      </c>
      <c r="F21" s="116">
        <v>23</v>
      </c>
      <c r="G21" s="116">
        <v>189</v>
      </c>
      <c r="H21" s="122">
        <v>0</v>
      </c>
      <c r="I21" s="122">
        <v>0</v>
      </c>
      <c r="J21" s="122">
        <v>0</v>
      </c>
      <c r="K21" s="123">
        <v>0</v>
      </c>
      <c r="L21" s="15"/>
    </row>
    <row r="22" spans="2:12" ht="27" customHeight="1">
      <c r="B22" s="4" t="s">
        <v>29</v>
      </c>
      <c r="C22" s="4"/>
      <c r="D22" s="194">
        <v>12</v>
      </c>
      <c r="E22" s="194">
        <v>77</v>
      </c>
      <c r="F22" s="122">
        <v>12</v>
      </c>
      <c r="G22" s="122">
        <v>77</v>
      </c>
      <c r="H22" s="122">
        <v>0</v>
      </c>
      <c r="I22" s="122">
        <v>0</v>
      </c>
      <c r="J22" s="122">
        <v>0</v>
      </c>
      <c r="K22" s="123">
        <v>0</v>
      </c>
      <c r="L22" s="15"/>
    </row>
    <row r="23" spans="2:12" ht="27" customHeight="1">
      <c r="B23" s="4" t="s">
        <v>30</v>
      </c>
      <c r="C23" s="4"/>
      <c r="D23" s="194">
        <f>F23+H23+J23</f>
        <v>0</v>
      </c>
      <c r="E23" s="194">
        <f>G23+I23+K23</f>
        <v>0</v>
      </c>
      <c r="F23" s="122">
        <f>H23+J23+L23</f>
        <v>0</v>
      </c>
      <c r="G23" s="122">
        <f>I23+K23+M23</f>
        <v>0</v>
      </c>
      <c r="H23" s="122">
        <v>0</v>
      </c>
      <c r="I23" s="122">
        <v>0</v>
      </c>
      <c r="J23" s="122">
        <v>0</v>
      </c>
      <c r="K23" s="123">
        <v>0</v>
      </c>
      <c r="L23" s="15"/>
    </row>
    <row r="24" spans="2:12" ht="27" customHeight="1">
      <c r="B24" s="4" t="s">
        <v>31</v>
      </c>
      <c r="C24" s="4"/>
      <c r="D24" s="193">
        <v>25</v>
      </c>
      <c r="E24" s="193">
        <v>130</v>
      </c>
      <c r="F24" s="116">
        <v>25</v>
      </c>
      <c r="G24" s="116">
        <v>130</v>
      </c>
      <c r="H24" s="122">
        <v>0</v>
      </c>
      <c r="I24" s="122">
        <v>0</v>
      </c>
      <c r="J24" s="122">
        <v>0</v>
      </c>
      <c r="K24" s="123">
        <v>0</v>
      </c>
      <c r="L24" s="15"/>
    </row>
    <row r="25" spans="2:12" ht="27" customHeight="1">
      <c r="B25" s="4" t="s">
        <v>32</v>
      </c>
      <c r="C25" s="4"/>
      <c r="D25" s="193">
        <v>9</v>
      </c>
      <c r="E25" s="193">
        <v>42</v>
      </c>
      <c r="F25" s="116">
        <v>9</v>
      </c>
      <c r="G25" s="116">
        <v>42</v>
      </c>
      <c r="H25" s="122">
        <v>0</v>
      </c>
      <c r="I25" s="122">
        <v>0</v>
      </c>
      <c r="J25" s="122">
        <v>0</v>
      </c>
      <c r="K25" s="123">
        <v>0</v>
      </c>
      <c r="L25" s="15"/>
    </row>
    <row r="26" spans="1:12" ht="27" customHeight="1">
      <c r="A26" s="52"/>
      <c r="B26" s="48" t="s">
        <v>420</v>
      </c>
      <c r="C26" s="46"/>
      <c r="D26" s="195">
        <v>2</v>
      </c>
      <c r="E26" s="195">
        <v>4</v>
      </c>
      <c r="F26" s="118">
        <v>2</v>
      </c>
      <c r="G26" s="118">
        <v>4</v>
      </c>
      <c r="H26" s="124">
        <v>0</v>
      </c>
      <c r="I26" s="124">
        <v>0</v>
      </c>
      <c r="J26" s="124">
        <v>0</v>
      </c>
      <c r="K26" s="125">
        <v>0</v>
      </c>
      <c r="L26" s="15"/>
    </row>
    <row r="27" spans="1:11" s="10" customFormat="1" ht="16.5" customHeight="1">
      <c r="A27" s="98" t="s">
        <v>214</v>
      </c>
      <c r="B27" s="242"/>
      <c r="C27" s="246"/>
      <c r="D27" s="242"/>
      <c r="F27" s="242"/>
      <c r="K27" s="2" t="s">
        <v>255</v>
      </c>
    </row>
    <row r="28" spans="1:11" s="10" customFormat="1" ht="13.5">
      <c r="A28" s="98" t="s">
        <v>277</v>
      </c>
      <c r="B28" s="242"/>
      <c r="C28" s="246"/>
      <c r="D28" s="242"/>
      <c r="F28" s="242"/>
      <c r="K28" s="2"/>
    </row>
    <row r="29" spans="2:6" ht="13.5">
      <c r="B29" s="176"/>
      <c r="C29" s="176"/>
      <c r="D29" s="176"/>
      <c r="F29" s="176"/>
    </row>
    <row r="30" spans="2:6" ht="13.5">
      <c r="B30" s="176"/>
      <c r="C30" s="176"/>
      <c r="D30" s="247"/>
      <c r="F30" s="176"/>
    </row>
    <row r="31" spans="2:6" ht="13.5">
      <c r="B31" s="176"/>
      <c r="C31" s="176"/>
      <c r="D31" s="176"/>
      <c r="F31" s="176"/>
    </row>
    <row r="32" spans="2:6" ht="13.5">
      <c r="B32" s="176"/>
      <c r="C32" s="176"/>
      <c r="D32" s="176"/>
      <c r="F32" s="176"/>
    </row>
    <row r="33" spans="2:6" ht="13.5">
      <c r="B33" s="176"/>
      <c r="C33" s="176"/>
      <c r="D33" s="176"/>
      <c r="F33" s="176"/>
    </row>
    <row r="34" spans="2:6" ht="13.5">
      <c r="B34" s="176"/>
      <c r="C34" s="176"/>
      <c r="D34" s="176"/>
      <c r="F34" s="176"/>
    </row>
    <row r="35" spans="2:6" ht="13.5">
      <c r="B35" s="176"/>
      <c r="C35" s="176"/>
      <c r="D35" s="176"/>
      <c r="F35" s="176"/>
    </row>
    <row r="36" spans="2:6" ht="13.5">
      <c r="B36" s="176"/>
      <c r="C36" s="176"/>
      <c r="D36" s="176"/>
      <c r="F36" s="176"/>
    </row>
    <row r="37" spans="2:6" ht="13.5">
      <c r="B37" s="176"/>
      <c r="C37" s="176"/>
      <c r="D37" s="176"/>
      <c r="F37" s="176"/>
    </row>
    <row r="38" spans="2:6" ht="13.5">
      <c r="B38" s="176"/>
      <c r="C38" s="176"/>
      <c r="D38" s="176"/>
      <c r="F38" s="176"/>
    </row>
    <row r="39" spans="2:6" ht="13.5">
      <c r="B39" s="176"/>
      <c r="C39" s="176"/>
      <c r="D39" s="176"/>
      <c r="F39" s="176"/>
    </row>
    <row r="40" spans="2:6" ht="13.5">
      <c r="B40" s="176"/>
      <c r="C40" s="176"/>
      <c r="D40" s="176"/>
      <c r="F40" s="176"/>
    </row>
    <row r="41" spans="2:6" ht="13.5">
      <c r="B41" s="176"/>
      <c r="C41" s="176"/>
      <c r="D41" s="176"/>
      <c r="F41" s="176"/>
    </row>
    <row r="42" spans="2:6" ht="13.5">
      <c r="B42" s="176"/>
      <c r="C42" s="176"/>
      <c r="D42" s="176"/>
      <c r="F42" s="176"/>
    </row>
    <row r="43" spans="2:6" ht="13.5">
      <c r="B43" s="176"/>
      <c r="C43" s="176"/>
      <c r="D43" s="176"/>
      <c r="F43" s="176"/>
    </row>
    <row r="44" spans="2:6" ht="13.5">
      <c r="B44" s="176"/>
      <c r="C44" s="176"/>
      <c r="D44" s="176"/>
      <c r="F44" s="176"/>
    </row>
    <row r="45" spans="2:6" ht="13.5">
      <c r="B45" s="176"/>
      <c r="C45" s="176"/>
      <c r="D45" s="176"/>
      <c r="F45" s="176"/>
    </row>
    <row r="46" spans="2:6" ht="13.5">
      <c r="B46" s="176"/>
      <c r="C46" s="176"/>
      <c r="D46" s="176"/>
      <c r="F46" s="176"/>
    </row>
    <row r="47" spans="2:6" ht="13.5">
      <c r="B47" s="176"/>
      <c r="C47" s="176"/>
      <c r="D47" s="176"/>
      <c r="F47" s="176"/>
    </row>
    <row r="48" spans="2:6" ht="13.5">
      <c r="B48" s="176"/>
      <c r="C48" s="176"/>
      <c r="D48" s="176"/>
      <c r="F48" s="176"/>
    </row>
    <row r="49" spans="2:6" ht="13.5">
      <c r="B49" s="176"/>
      <c r="C49" s="176"/>
      <c r="D49" s="176"/>
      <c r="F49" s="176"/>
    </row>
    <row r="50" spans="2:6" ht="13.5">
      <c r="B50" s="176"/>
      <c r="C50" s="176"/>
      <c r="D50" s="176"/>
      <c r="F50" s="176"/>
    </row>
    <row r="51" spans="2:6" ht="13.5">
      <c r="B51" s="176"/>
      <c r="C51" s="176"/>
      <c r="D51" s="176"/>
      <c r="F51" s="176"/>
    </row>
    <row r="52" spans="2:6" ht="13.5">
      <c r="B52" s="176"/>
      <c r="C52" s="176"/>
      <c r="D52" s="176"/>
      <c r="F52" s="176"/>
    </row>
    <row r="53" spans="2:6" ht="13.5">
      <c r="B53" s="176"/>
      <c r="C53" s="176"/>
      <c r="D53" s="176"/>
      <c r="F53" s="176"/>
    </row>
    <row r="57" ht="13.5">
      <c r="F57" s="176"/>
    </row>
    <row r="58" ht="13.5">
      <c r="F58" s="176"/>
    </row>
    <row r="59" ht="13.5">
      <c r="F59" s="176"/>
    </row>
    <row r="60" ht="13.5">
      <c r="F60" s="176"/>
    </row>
    <row r="61" ht="13.5">
      <c r="F61" s="176"/>
    </row>
    <row r="62" ht="13.5">
      <c r="F62" s="176"/>
    </row>
    <row r="63" ht="13.5">
      <c r="F63" s="176"/>
    </row>
    <row r="64" ht="13.5">
      <c r="F64" s="176"/>
    </row>
    <row r="65" ht="13.5">
      <c r="F65" s="176"/>
    </row>
    <row r="66" ht="13.5">
      <c r="F66" s="176"/>
    </row>
    <row r="67" ht="13.5">
      <c r="F67" s="176"/>
    </row>
    <row r="68" ht="13.5">
      <c r="F68" s="176"/>
    </row>
    <row r="69" ht="13.5">
      <c r="F69" s="176"/>
    </row>
    <row r="70" ht="13.5">
      <c r="F70" s="176"/>
    </row>
    <row r="71" ht="13.5">
      <c r="F71" s="176"/>
    </row>
    <row r="72" ht="13.5">
      <c r="F72" s="176"/>
    </row>
    <row r="73" ht="13.5">
      <c r="F73" s="176"/>
    </row>
    <row r="74" ht="13.5">
      <c r="F74" s="176"/>
    </row>
    <row r="75" ht="13.5">
      <c r="F75" s="176"/>
    </row>
    <row r="76" ht="13.5">
      <c r="F76" s="176"/>
    </row>
    <row r="77" ht="13.5">
      <c r="F77" s="176"/>
    </row>
    <row r="78" ht="13.5">
      <c r="F78" s="176"/>
    </row>
    <row r="79" ht="13.5">
      <c r="F79" s="176"/>
    </row>
    <row r="80" ht="13.5">
      <c r="F80" s="176"/>
    </row>
    <row r="81" ht="13.5">
      <c r="F81" s="176"/>
    </row>
    <row r="82" ht="13.5">
      <c r="F82" s="176"/>
    </row>
    <row r="83" ht="13.5">
      <c r="F83" s="176"/>
    </row>
    <row r="84" ht="13.5">
      <c r="F84" s="176"/>
    </row>
    <row r="85" ht="13.5">
      <c r="F85" s="176"/>
    </row>
    <row r="86" ht="13.5">
      <c r="F86" s="176"/>
    </row>
    <row r="87" ht="13.5">
      <c r="F87" s="176"/>
    </row>
    <row r="88" ht="13.5">
      <c r="F88" s="176"/>
    </row>
    <row r="89" ht="13.5">
      <c r="F89" s="176"/>
    </row>
    <row r="90" ht="13.5">
      <c r="F90" s="176"/>
    </row>
    <row r="91" ht="13.5">
      <c r="F91" s="176"/>
    </row>
    <row r="92" ht="13.5">
      <c r="F92" s="176"/>
    </row>
    <row r="93" ht="13.5">
      <c r="F93" s="176"/>
    </row>
    <row r="94" ht="13.5">
      <c r="F94" s="176"/>
    </row>
    <row r="95" ht="13.5">
      <c r="F95" s="176"/>
    </row>
    <row r="96" ht="13.5">
      <c r="F96" s="176"/>
    </row>
    <row r="97" ht="13.5">
      <c r="F97" s="176"/>
    </row>
    <row r="98" ht="13.5">
      <c r="F98" s="176"/>
    </row>
    <row r="99" ht="13.5">
      <c r="F99" s="176"/>
    </row>
    <row r="100" ht="13.5">
      <c r="F100" s="176"/>
    </row>
    <row r="101" ht="13.5">
      <c r="F101" s="176"/>
    </row>
    <row r="102" ht="13.5">
      <c r="F102" s="176"/>
    </row>
    <row r="103" ht="13.5">
      <c r="F103" s="176"/>
    </row>
    <row r="104" ht="13.5">
      <c r="F104" s="176"/>
    </row>
    <row r="105" ht="13.5">
      <c r="F105" s="176"/>
    </row>
    <row r="106" ht="13.5">
      <c r="F106" s="176"/>
    </row>
    <row r="107" ht="13.5">
      <c r="F107" s="176"/>
    </row>
    <row r="108" ht="13.5">
      <c r="F108" s="176"/>
    </row>
    <row r="109" ht="13.5">
      <c r="F109" s="176"/>
    </row>
    <row r="110" ht="13.5">
      <c r="F110" s="176"/>
    </row>
    <row r="111" ht="13.5">
      <c r="F111" s="176"/>
    </row>
    <row r="112" ht="13.5">
      <c r="F112" s="176"/>
    </row>
    <row r="113" ht="13.5">
      <c r="F113" s="176"/>
    </row>
    <row r="114" ht="13.5">
      <c r="F114" s="176"/>
    </row>
    <row r="115" ht="13.5">
      <c r="F115" s="176"/>
    </row>
    <row r="116" ht="13.5">
      <c r="F116" s="176"/>
    </row>
    <row r="117" ht="13.5">
      <c r="F117" s="176"/>
    </row>
    <row r="118" ht="13.5">
      <c r="F118" s="176"/>
    </row>
    <row r="119" ht="13.5">
      <c r="F119" s="176"/>
    </row>
    <row r="120" ht="13.5">
      <c r="F120" s="176"/>
    </row>
    <row r="121" ht="13.5">
      <c r="F121" s="176"/>
    </row>
    <row r="122" ht="13.5">
      <c r="F122" s="176"/>
    </row>
    <row r="123" ht="13.5">
      <c r="F123" s="176"/>
    </row>
    <row r="124" ht="13.5">
      <c r="F124" s="176"/>
    </row>
    <row r="125" ht="13.5">
      <c r="F125" s="176"/>
    </row>
    <row r="126" ht="13.5">
      <c r="F126" s="176"/>
    </row>
    <row r="127" ht="13.5">
      <c r="F127" s="176"/>
    </row>
    <row r="128" ht="13.5">
      <c r="F128" s="176"/>
    </row>
    <row r="129" ht="13.5">
      <c r="F129" s="176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289</v>
      </c>
    </row>
    <row r="2" ht="13.5">
      <c r="H2" s="16" t="s">
        <v>394</v>
      </c>
    </row>
    <row r="3" spans="1:9" ht="24" customHeight="1">
      <c r="A3" s="387" t="s">
        <v>114</v>
      </c>
      <c r="B3" s="388"/>
      <c r="C3" s="344" t="s">
        <v>76</v>
      </c>
      <c r="D3" s="345"/>
      <c r="E3" s="344" t="s">
        <v>115</v>
      </c>
      <c r="F3" s="345"/>
      <c r="G3" s="391" t="s">
        <v>87</v>
      </c>
      <c r="H3" s="392"/>
      <c r="I3" s="15"/>
    </row>
    <row r="4" spans="1:9" ht="24" customHeight="1">
      <c r="A4" s="389"/>
      <c r="B4" s="390"/>
      <c r="C4" s="33" t="s">
        <v>161</v>
      </c>
      <c r="D4" s="33" t="s">
        <v>86</v>
      </c>
      <c r="E4" s="33" t="s">
        <v>161</v>
      </c>
      <c r="F4" s="33" t="s">
        <v>86</v>
      </c>
      <c r="G4" s="33" t="s">
        <v>161</v>
      </c>
      <c r="H4" s="34" t="s">
        <v>86</v>
      </c>
      <c r="I4" s="15"/>
    </row>
    <row r="5" spans="1:9" s="10" customFormat="1" ht="24" customHeight="1">
      <c r="A5" s="340" t="s">
        <v>76</v>
      </c>
      <c r="B5" s="36" t="s">
        <v>88</v>
      </c>
      <c r="C5" s="217">
        <f>SUM(C7,C9,C11,C13,C15,C17,C19,C21)</f>
        <v>154</v>
      </c>
      <c r="D5" s="217">
        <f>SUM(D7,D9,D11,D13,D15,D17,D19,D21)</f>
        <v>23917</v>
      </c>
      <c r="E5" s="217">
        <f>SUM(E7,E9,E11,E13,E15,E17,E19,E21)</f>
        <v>152</v>
      </c>
      <c r="F5" s="217">
        <f>SUM(F7,F9,F11,F13,F15,F17,F19,F21)</f>
        <v>23915</v>
      </c>
      <c r="G5" s="217">
        <f aca="true" t="shared" si="0" ref="D5:H6">SUM(G7,G9,G11,G13,G15,G17,G19,G21)</f>
        <v>2</v>
      </c>
      <c r="H5" s="259">
        <f t="shared" si="0"/>
        <v>2</v>
      </c>
      <c r="I5" s="99"/>
    </row>
    <row r="6" spans="1:9" s="11" customFormat="1" ht="24" customHeight="1">
      <c r="A6" s="386"/>
      <c r="B6" s="39" t="s">
        <v>89</v>
      </c>
      <c r="C6" s="260">
        <f>SUM(C8,C10,C12,C14,C16,C18,C20,C22)</f>
        <v>0</v>
      </c>
      <c r="D6" s="218">
        <f t="shared" si="0"/>
        <v>0</v>
      </c>
      <c r="E6" s="260">
        <f>SUM(E8,E10,E12,E14,E16,E18,E20,E22)</f>
        <v>0</v>
      </c>
      <c r="F6" s="218">
        <f t="shared" si="0"/>
        <v>0</v>
      </c>
      <c r="G6" s="218">
        <f t="shared" si="0"/>
        <v>0</v>
      </c>
      <c r="H6" s="248">
        <f t="shared" si="0"/>
        <v>0</v>
      </c>
      <c r="I6" s="152"/>
    </row>
    <row r="7" spans="1:9" s="10" customFormat="1" ht="24" customHeight="1">
      <c r="A7" s="340" t="s">
        <v>90</v>
      </c>
      <c r="B7" s="38" t="s">
        <v>91</v>
      </c>
      <c r="C7" s="219">
        <v>44</v>
      </c>
      <c r="D7" s="219">
        <v>7594</v>
      </c>
      <c r="E7" s="220">
        <v>44</v>
      </c>
      <c r="F7" s="220">
        <v>7594</v>
      </c>
      <c r="G7" s="221">
        <v>0</v>
      </c>
      <c r="H7" s="249">
        <v>0</v>
      </c>
      <c r="I7" s="99"/>
    </row>
    <row r="8" spans="1:9" s="11" customFormat="1" ht="24" customHeight="1">
      <c r="A8" s="341"/>
      <c r="B8" s="37" t="s">
        <v>92</v>
      </c>
      <c r="C8" s="222">
        <v>0</v>
      </c>
      <c r="D8" s="222">
        <f>F8+H8</f>
        <v>0</v>
      </c>
      <c r="E8" s="223">
        <v>0</v>
      </c>
      <c r="F8" s="223">
        <f>H8+I8</f>
        <v>0</v>
      </c>
      <c r="G8" s="223">
        <v>0</v>
      </c>
      <c r="H8" s="250">
        <v>0</v>
      </c>
      <c r="I8" s="152"/>
    </row>
    <row r="9" spans="1:9" s="10" customFormat="1" ht="24" customHeight="1">
      <c r="A9" s="341" t="s">
        <v>93</v>
      </c>
      <c r="B9" s="38" t="s">
        <v>91</v>
      </c>
      <c r="C9" s="219">
        <v>91</v>
      </c>
      <c r="D9" s="219">
        <v>13700</v>
      </c>
      <c r="E9" s="220">
        <v>89</v>
      </c>
      <c r="F9" s="220">
        <v>13698</v>
      </c>
      <c r="G9" s="220">
        <v>2</v>
      </c>
      <c r="H9" s="252">
        <v>2</v>
      </c>
      <c r="I9" s="99"/>
    </row>
    <row r="10" spans="1:9" s="11" customFormat="1" ht="24" customHeight="1">
      <c r="A10" s="341"/>
      <c r="B10" s="37" t="s">
        <v>92</v>
      </c>
      <c r="C10" s="222">
        <v>0</v>
      </c>
      <c r="D10" s="222">
        <f>F10+H10</f>
        <v>0</v>
      </c>
      <c r="E10" s="223">
        <v>0</v>
      </c>
      <c r="F10" s="223">
        <f>H10+I10</f>
        <v>0</v>
      </c>
      <c r="G10" s="224">
        <v>0</v>
      </c>
      <c r="H10" s="251">
        <v>0</v>
      </c>
      <c r="I10" s="152"/>
    </row>
    <row r="11" spans="1:9" s="10" customFormat="1" ht="24" customHeight="1">
      <c r="A11" s="341" t="s">
        <v>192</v>
      </c>
      <c r="B11" s="38" t="s">
        <v>91</v>
      </c>
      <c r="C11" s="225">
        <v>0</v>
      </c>
      <c r="D11" s="219">
        <f>F11+H11</f>
        <v>0</v>
      </c>
      <c r="E11" s="221">
        <v>0</v>
      </c>
      <c r="F11" s="220">
        <f>H11+I11</f>
        <v>0</v>
      </c>
      <c r="G11" s="221">
        <v>0</v>
      </c>
      <c r="H11" s="249">
        <v>0</v>
      </c>
      <c r="I11" s="99"/>
    </row>
    <row r="12" spans="1:9" s="11" customFormat="1" ht="24" customHeight="1">
      <c r="A12" s="341"/>
      <c r="B12" s="37" t="s">
        <v>92</v>
      </c>
      <c r="C12" s="222">
        <v>0</v>
      </c>
      <c r="D12" s="222">
        <f>F12+H12</f>
        <v>0</v>
      </c>
      <c r="E12" s="223">
        <v>0</v>
      </c>
      <c r="F12" s="223">
        <f>H12+I12</f>
        <v>0</v>
      </c>
      <c r="G12" s="224">
        <v>0</v>
      </c>
      <c r="H12" s="251">
        <v>0</v>
      </c>
      <c r="I12" s="152"/>
    </row>
    <row r="13" spans="1:9" s="10" customFormat="1" ht="24" customHeight="1">
      <c r="A13" s="341" t="s">
        <v>265</v>
      </c>
      <c r="B13" s="38" t="s">
        <v>91</v>
      </c>
      <c r="C13" s="219">
        <v>7</v>
      </c>
      <c r="D13" s="219">
        <v>938</v>
      </c>
      <c r="E13" s="220">
        <v>7</v>
      </c>
      <c r="F13" s="220">
        <v>938</v>
      </c>
      <c r="G13" s="221">
        <v>0</v>
      </c>
      <c r="H13" s="249">
        <v>0</v>
      </c>
      <c r="I13" s="99"/>
    </row>
    <row r="14" spans="1:9" s="11" customFormat="1" ht="24" customHeight="1">
      <c r="A14" s="341"/>
      <c r="B14" s="37" t="s">
        <v>92</v>
      </c>
      <c r="C14" s="222">
        <v>0</v>
      </c>
      <c r="D14" s="222">
        <f>F14+H14</f>
        <v>0</v>
      </c>
      <c r="E14" s="223">
        <v>0</v>
      </c>
      <c r="F14" s="223">
        <f>H14+I14</f>
        <v>0</v>
      </c>
      <c r="G14" s="224">
        <v>0</v>
      </c>
      <c r="H14" s="251">
        <v>0</v>
      </c>
      <c r="I14" s="152"/>
    </row>
    <row r="15" spans="1:9" s="10" customFormat="1" ht="25.5" customHeight="1">
      <c r="A15" s="341" t="s">
        <v>266</v>
      </c>
      <c r="B15" s="38" t="s">
        <v>91</v>
      </c>
      <c r="C15" s="219">
        <v>3</v>
      </c>
      <c r="D15" s="219">
        <v>402</v>
      </c>
      <c r="E15" s="220">
        <v>3</v>
      </c>
      <c r="F15" s="220">
        <v>402</v>
      </c>
      <c r="G15" s="221">
        <v>0</v>
      </c>
      <c r="H15" s="249">
        <v>0</v>
      </c>
      <c r="I15" s="99"/>
    </row>
    <row r="16" spans="1:9" s="11" customFormat="1" ht="24" customHeight="1">
      <c r="A16" s="341"/>
      <c r="B16" s="37" t="s">
        <v>92</v>
      </c>
      <c r="C16" s="222">
        <v>0</v>
      </c>
      <c r="D16" s="222">
        <f>F16+H16</f>
        <v>0</v>
      </c>
      <c r="E16" s="223">
        <v>0</v>
      </c>
      <c r="F16" s="223">
        <f>H16+I16</f>
        <v>0</v>
      </c>
      <c r="G16" s="224">
        <v>0</v>
      </c>
      <c r="H16" s="251">
        <v>0</v>
      </c>
      <c r="I16" s="152"/>
    </row>
    <row r="17" spans="1:9" s="10" customFormat="1" ht="24" customHeight="1">
      <c r="A17" s="341" t="s">
        <v>193</v>
      </c>
      <c r="B17" s="38" t="s">
        <v>91</v>
      </c>
      <c r="C17" s="219">
        <v>8</v>
      </c>
      <c r="D17" s="219">
        <v>1193</v>
      </c>
      <c r="E17" s="220">
        <v>8</v>
      </c>
      <c r="F17" s="220">
        <v>1193</v>
      </c>
      <c r="G17" s="221">
        <v>0</v>
      </c>
      <c r="H17" s="249">
        <v>0</v>
      </c>
      <c r="I17" s="99"/>
    </row>
    <row r="18" spans="1:9" s="11" customFormat="1" ht="24" customHeight="1">
      <c r="A18" s="341"/>
      <c r="B18" s="37" t="s">
        <v>92</v>
      </c>
      <c r="C18" s="222">
        <v>0</v>
      </c>
      <c r="D18" s="222">
        <f>F18+H18</f>
        <v>0</v>
      </c>
      <c r="E18" s="223">
        <v>0</v>
      </c>
      <c r="F18" s="223">
        <f>H18+I18</f>
        <v>0</v>
      </c>
      <c r="G18" s="223">
        <v>0</v>
      </c>
      <c r="H18" s="250">
        <v>0</v>
      </c>
      <c r="I18" s="152"/>
    </row>
    <row r="19" spans="1:9" s="10" customFormat="1" ht="24" customHeight="1">
      <c r="A19" s="341" t="s">
        <v>321</v>
      </c>
      <c r="B19" s="38" t="s">
        <v>91</v>
      </c>
      <c r="C19" s="219">
        <v>0</v>
      </c>
      <c r="D19" s="219">
        <f>F19+H19</f>
        <v>0</v>
      </c>
      <c r="E19" s="220">
        <v>0</v>
      </c>
      <c r="F19" s="220">
        <f>H19+I19</f>
        <v>0</v>
      </c>
      <c r="G19" s="220">
        <v>0</v>
      </c>
      <c r="H19" s="252">
        <v>0</v>
      </c>
      <c r="I19" s="99"/>
    </row>
    <row r="20" spans="1:9" s="11" customFormat="1" ht="24" customHeight="1">
      <c r="A20" s="341"/>
      <c r="B20" s="37" t="s">
        <v>92</v>
      </c>
      <c r="C20" s="222">
        <v>0</v>
      </c>
      <c r="D20" s="222">
        <f>F20+H20</f>
        <v>0</v>
      </c>
      <c r="E20" s="223">
        <v>0</v>
      </c>
      <c r="F20" s="223">
        <f>H20+I20</f>
        <v>0</v>
      </c>
      <c r="G20" s="223">
        <v>0</v>
      </c>
      <c r="H20" s="250">
        <v>0</v>
      </c>
      <c r="I20" s="152"/>
    </row>
    <row r="21" spans="1:9" s="10" customFormat="1" ht="24" customHeight="1">
      <c r="A21" s="341" t="s">
        <v>210</v>
      </c>
      <c r="B21" s="38" t="s">
        <v>91</v>
      </c>
      <c r="C21" s="219">
        <v>1</v>
      </c>
      <c r="D21" s="219">
        <v>90</v>
      </c>
      <c r="E21" s="220">
        <v>1</v>
      </c>
      <c r="F21" s="220">
        <v>90</v>
      </c>
      <c r="G21" s="221">
        <v>0</v>
      </c>
      <c r="H21" s="249">
        <v>0</v>
      </c>
      <c r="I21" s="99"/>
    </row>
    <row r="22" spans="1:9" s="11" customFormat="1" ht="24" customHeight="1">
      <c r="A22" s="342"/>
      <c r="B22" s="53" t="s">
        <v>92</v>
      </c>
      <c r="C22" s="226">
        <f>E22+G22</f>
        <v>0</v>
      </c>
      <c r="D22" s="226">
        <f>F22+H22</f>
        <v>0</v>
      </c>
      <c r="E22" s="227">
        <v>0</v>
      </c>
      <c r="F22" s="227">
        <v>0</v>
      </c>
      <c r="G22" s="228">
        <v>0</v>
      </c>
      <c r="H22" s="253">
        <v>0</v>
      </c>
      <c r="I22" s="152"/>
    </row>
    <row r="23" spans="2:8" ht="16.5" customHeight="1">
      <c r="B23" s="176"/>
      <c r="C23" s="176"/>
      <c r="D23" s="176"/>
      <c r="F23" s="176"/>
      <c r="H23" s="2" t="s">
        <v>255</v>
      </c>
    </row>
    <row r="24" spans="2:6" ht="13.5">
      <c r="B24" s="176"/>
      <c r="C24" s="176"/>
      <c r="D24" s="176"/>
      <c r="F24" s="176"/>
    </row>
    <row r="25" spans="2:6" ht="13.5">
      <c r="B25" s="176"/>
      <c r="C25" s="176"/>
      <c r="D25" s="176"/>
      <c r="F25" s="176"/>
    </row>
    <row r="26" spans="2:6" ht="13.5">
      <c r="B26" s="176"/>
      <c r="C26" s="176"/>
      <c r="D26" s="176"/>
      <c r="F26" s="176"/>
    </row>
    <row r="27" spans="2:6" ht="13.5">
      <c r="B27" s="176"/>
      <c r="C27" s="176"/>
      <c r="D27" s="176"/>
      <c r="F27" s="176"/>
    </row>
    <row r="28" spans="2:6" ht="13.5">
      <c r="B28" s="176"/>
      <c r="C28" s="176"/>
      <c r="D28" s="176"/>
      <c r="F28" s="176"/>
    </row>
    <row r="29" spans="2:6" ht="13.5">
      <c r="B29" s="176"/>
      <c r="C29" s="176"/>
      <c r="D29" s="176"/>
      <c r="F29" s="176"/>
    </row>
    <row r="30" spans="2:6" ht="13.5">
      <c r="B30" s="176"/>
      <c r="C30" s="176"/>
      <c r="D30" s="176"/>
      <c r="F30" s="176"/>
    </row>
    <row r="31" spans="2:6" ht="13.5">
      <c r="B31" s="176"/>
      <c r="C31" s="176"/>
      <c r="D31" s="176"/>
      <c r="F31" s="176"/>
    </row>
    <row r="32" spans="2:6" ht="13.5">
      <c r="B32" s="176"/>
      <c r="C32" s="176"/>
      <c r="D32" s="176"/>
      <c r="F32" s="176"/>
    </row>
    <row r="33" spans="2:6" ht="13.5">
      <c r="B33" s="176"/>
      <c r="C33" s="176"/>
      <c r="D33" s="176"/>
      <c r="F33" s="176"/>
    </row>
    <row r="34" spans="2:6" ht="13.5">
      <c r="B34" s="176"/>
      <c r="C34" s="176"/>
      <c r="D34" s="176"/>
      <c r="F34" s="176"/>
    </row>
    <row r="35" spans="2:6" ht="13.5">
      <c r="B35" s="176"/>
      <c r="C35" s="176"/>
      <c r="D35" s="176"/>
      <c r="F35" s="176"/>
    </row>
    <row r="36" spans="2:6" ht="13.5">
      <c r="B36" s="176"/>
      <c r="C36" s="176"/>
      <c r="D36" s="176"/>
      <c r="F36" s="176"/>
    </row>
    <row r="37" spans="2:6" ht="13.5">
      <c r="B37" s="176"/>
      <c r="C37" s="176"/>
      <c r="D37" s="176"/>
      <c r="F37" s="176"/>
    </row>
    <row r="38" spans="2:6" ht="13.5">
      <c r="B38" s="176"/>
      <c r="C38" s="176"/>
      <c r="D38" s="176"/>
      <c r="F38" s="176"/>
    </row>
    <row r="39" spans="2:6" ht="13.5">
      <c r="B39" s="176"/>
      <c r="C39" s="176"/>
      <c r="D39" s="176"/>
      <c r="F39" s="176"/>
    </row>
    <row r="40" spans="2:6" ht="13.5">
      <c r="B40" s="176"/>
      <c r="C40" s="176"/>
      <c r="D40" s="176"/>
      <c r="F40" s="176"/>
    </row>
    <row r="41" spans="2:6" ht="13.5">
      <c r="B41" s="176"/>
      <c r="C41" s="176"/>
      <c r="D41" s="176"/>
      <c r="F41" s="176"/>
    </row>
    <row r="42" spans="2:6" ht="13.5">
      <c r="B42" s="176"/>
      <c r="C42" s="176"/>
      <c r="D42" s="176"/>
      <c r="F42" s="176"/>
    </row>
    <row r="43" spans="2:6" ht="13.5">
      <c r="B43" s="176"/>
      <c r="C43" s="176"/>
      <c r="D43" s="176"/>
      <c r="F43" s="176"/>
    </row>
    <row r="44" spans="2:6" ht="13.5">
      <c r="B44" s="176"/>
      <c r="C44" s="176"/>
      <c r="D44" s="176"/>
      <c r="F44" s="176"/>
    </row>
    <row r="45" spans="2:6" ht="13.5">
      <c r="B45" s="176"/>
      <c r="C45" s="176"/>
      <c r="D45" s="176"/>
      <c r="F45" s="176"/>
    </row>
    <row r="46" spans="2:6" ht="13.5">
      <c r="B46" s="176"/>
      <c r="C46" s="176"/>
      <c r="D46" s="176"/>
      <c r="F46" s="176"/>
    </row>
    <row r="47" spans="2:6" ht="13.5">
      <c r="B47" s="176"/>
      <c r="C47" s="176"/>
      <c r="D47" s="176"/>
      <c r="F47" s="176"/>
    </row>
    <row r="48" spans="2:6" ht="13.5">
      <c r="B48" s="176"/>
      <c r="C48" s="176"/>
      <c r="D48" s="176"/>
      <c r="F48" s="176"/>
    </row>
    <row r="49" spans="2:6" ht="13.5">
      <c r="B49" s="176"/>
      <c r="C49" s="176"/>
      <c r="D49" s="176"/>
      <c r="F49" s="176"/>
    </row>
    <row r="50" spans="2:6" ht="13.5">
      <c r="B50" s="176"/>
      <c r="C50" s="176"/>
      <c r="D50" s="176"/>
      <c r="F50" s="176"/>
    </row>
    <row r="51" spans="2:6" ht="13.5">
      <c r="B51" s="176"/>
      <c r="C51" s="176"/>
      <c r="D51" s="176"/>
      <c r="F51" s="176"/>
    </row>
    <row r="52" spans="2:6" ht="13.5">
      <c r="B52" s="176"/>
      <c r="C52" s="176"/>
      <c r="D52" s="176"/>
      <c r="F52" s="176"/>
    </row>
    <row r="53" spans="2:6" ht="13.5">
      <c r="B53" s="176"/>
      <c r="C53" s="176"/>
      <c r="D53" s="176"/>
      <c r="F53" s="176"/>
    </row>
    <row r="57" ht="13.5">
      <c r="F57" s="176"/>
    </row>
    <row r="58" ht="13.5">
      <c r="F58" s="176"/>
    </row>
    <row r="59" ht="13.5">
      <c r="F59" s="176"/>
    </row>
    <row r="60" ht="13.5">
      <c r="F60" s="176"/>
    </row>
    <row r="61" ht="13.5">
      <c r="F61" s="176"/>
    </row>
    <row r="62" ht="13.5">
      <c r="F62" s="176"/>
    </row>
    <row r="63" ht="13.5">
      <c r="F63" s="176"/>
    </row>
    <row r="64" ht="13.5">
      <c r="F64" s="176"/>
    </row>
    <row r="65" ht="13.5">
      <c r="F65" s="176"/>
    </row>
    <row r="66" ht="13.5">
      <c r="F66" s="176"/>
    </row>
    <row r="67" ht="13.5">
      <c r="F67" s="176"/>
    </row>
    <row r="68" ht="13.5">
      <c r="F68" s="176"/>
    </row>
    <row r="69" ht="13.5">
      <c r="F69" s="176"/>
    </row>
    <row r="70" ht="13.5">
      <c r="F70" s="176"/>
    </row>
    <row r="71" ht="13.5">
      <c r="F71" s="176"/>
    </row>
    <row r="72" ht="13.5">
      <c r="F72" s="176"/>
    </row>
    <row r="73" ht="13.5">
      <c r="F73" s="176"/>
    </row>
    <row r="74" ht="13.5">
      <c r="F74" s="176"/>
    </row>
    <row r="75" ht="13.5">
      <c r="F75" s="176"/>
    </row>
    <row r="76" ht="13.5">
      <c r="F76" s="176"/>
    </row>
    <row r="77" ht="13.5">
      <c r="F77" s="176"/>
    </row>
    <row r="78" ht="13.5">
      <c r="F78" s="176"/>
    </row>
    <row r="79" ht="13.5">
      <c r="F79" s="176"/>
    </row>
    <row r="80" ht="13.5">
      <c r="F80" s="176"/>
    </row>
    <row r="81" ht="13.5">
      <c r="F81" s="176"/>
    </row>
    <row r="82" ht="13.5">
      <c r="F82" s="176"/>
    </row>
    <row r="83" ht="13.5">
      <c r="F83" s="176"/>
    </row>
    <row r="84" ht="13.5">
      <c r="F84" s="176"/>
    </row>
    <row r="85" ht="13.5">
      <c r="F85" s="176"/>
    </row>
    <row r="86" ht="13.5">
      <c r="F86" s="176"/>
    </row>
    <row r="87" ht="13.5">
      <c r="F87" s="176"/>
    </row>
    <row r="88" ht="13.5">
      <c r="F88" s="176"/>
    </row>
    <row r="89" ht="13.5">
      <c r="F89" s="176"/>
    </row>
    <row r="90" ht="13.5">
      <c r="F90" s="176"/>
    </row>
    <row r="91" ht="13.5">
      <c r="F91" s="176"/>
    </row>
    <row r="92" ht="13.5">
      <c r="F92" s="176"/>
    </row>
    <row r="93" ht="13.5">
      <c r="F93" s="176"/>
    </row>
    <row r="94" ht="13.5">
      <c r="F94" s="176"/>
    </row>
    <row r="95" ht="13.5">
      <c r="F95" s="176"/>
    </row>
    <row r="96" ht="13.5">
      <c r="F96" s="176"/>
    </row>
    <row r="97" ht="13.5">
      <c r="F97" s="176"/>
    </row>
    <row r="98" ht="13.5">
      <c r="F98" s="176"/>
    </row>
    <row r="99" ht="13.5">
      <c r="F99" s="176"/>
    </row>
    <row r="100" ht="13.5">
      <c r="F100" s="176"/>
    </row>
    <row r="101" ht="13.5">
      <c r="F101" s="176"/>
    </row>
    <row r="102" ht="13.5">
      <c r="F102" s="176"/>
    </row>
    <row r="103" ht="13.5">
      <c r="F103" s="176"/>
    </row>
    <row r="104" ht="13.5">
      <c r="F104" s="176"/>
    </row>
    <row r="105" ht="13.5">
      <c r="F105" s="176"/>
    </row>
    <row r="106" ht="13.5">
      <c r="F106" s="176"/>
    </row>
    <row r="107" ht="13.5">
      <c r="F107" s="176"/>
    </row>
    <row r="108" ht="13.5">
      <c r="F108" s="176"/>
    </row>
    <row r="109" ht="13.5">
      <c r="F109" s="176"/>
    </row>
    <row r="110" ht="13.5">
      <c r="F110" s="176"/>
    </row>
    <row r="111" ht="13.5">
      <c r="F111" s="176"/>
    </row>
    <row r="112" ht="13.5">
      <c r="F112" s="176"/>
    </row>
    <row r="113" ht="13.5">
      <c r="F113" s="176"/>
    </row>
    <row r="114" ht="13.5">
      <c r="F114" s="176"/>
    </row>
    <row r="115" ht="13.5">
      <c r="F115" s="176"/>
    </row>
    <row r="116" ht="13.5">
      <c r="F116" s="176"/>
    </row>
    <row r="117" ht="13.5">
      <c r="F117" s="176"/>
    </row>
    <row r="118" ht="13.5">
      <c r="F118" s="176"/>
    </row>
    <row r="119" ht="13.5">
      <c r="F119" s="176"/>
    </row>
    <row r="120" ht="13.5">
      <c r="F120" s="176"/>
    </row>
    <row r="121" ht="13.5">
      <c r="F121" s="176"/>
    </row>
    <row r="122" ht="13.5">
      <c r="F122" s="176"/>
    </row>
    <row r="123" ht="13.5">
      <c r="F123" s="176"/>
    </row>
    <row r="124" ht="13.5">
      <c r="F124" s="176"/>
    </row>
    <row r="125" ht="13.5">
      <c r="F125" s="176"/>
    </row>
    <row r="126" ht="13.5">
      <c r="F126" s="176"/>
    </row>
    <row r="127" ht="13.5">
      <c r="F127" s="176"/>
    </row>
    <row r="128" ht="13.5">
      <c r="F128" s="176"/>
    </row>
    <row r="129" ht="13.5">
      <c r="F129" s="176"/>
    </row>
  </sheetData>
  <sheetProtection/>
  <mergeCells count="13">
    <mergeCell ref="A3:B4"/>
    <mergeCell ref="C3:D3"/>
    <mergeCell ref="E3:F3"/>
    <mergeCell ref="G3:H3"/>
    <mergeCell ref="A13:A14"/>
    <mergeCell ref="A15:A16"/>
    <mergeCell ref="A21:A22"/>
    <mergeCell ref="A5:A6"/>
    <mergeCell ref="A7:A8"/>
    <mergeCell ref="A9:A10"/>
    <mergeCell ref="A11:A12"/>
    <mergeCell ref="A17:A18"/>
    <mergeCell ref="A19:A20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1"/>
  <sheetViews>
    <sheetView view="pageBreakPreview" zoomScaleSheetLayoutView="100" zoomScalePageLayoutView="0" workbookViewId="0" topLeftCell="A28">
      <selection activeCell="C17" sqref="C17:D17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37" t="s">
        <v>290</v>
      </c>
      <c r="I1" s="15"/>
    </row>
    <row r="2" spans="1:20" ht="15.75" customHeight="1">
      <c r="A2" s="52"/>
      <c r="I2" s="254" t="s">
        <v>395</v>
      </c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45" t="s">
        <v>94</v>
      </c>
      <c r="C3" s="393"/>
      <c r="D3" s="394"/>
      <c r="E3" s="239"/>
      <c r="F3" s="49" t="s">
        <v>95</v>
      </c>
      <c r="G3" s="49" t="s">
        <v>35</v>
      </c>
      <c r="H3" s="32" t="s">
        <v>36</v>
      </c>
      <c r="I3" s="50" t="s">
        <v>37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>
      <c r="A4" s="97"/>
      <c r="B4" s="318" t="s">
        <v>176</v>
      </c>
      <c r="C4" s="335"/>
      <c r="D4" s="395"/>
      <c r="E4" s="263"/>
      <c r="F4" s="190">
        <f>F5+F13+F23+F39+F58+F100+F103+F105+F110+F112+F121+F125</f>
        <v>26403</v>
      </c>
      <c r="G4" s="190">
        <f>G5+G13+G23+G39+G58+G100+G103+G105+G110+G112+G121+G125</f>
        <v>26403</v>
      </c>
      <c r="H4" s="190">
        <f>H5+H13+H23+H39+H58+H100+H103+H105+H110+H112+H121+H125</f>
        <v>0</v>
      </c>
      <c r="I4" s="191">
        <f>I5+I13+I23+I39+I58+I100+I103+I105+I110+I112+I121+I125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" customHeight="1">
      <c r="B5" s="341" t="s">
        <v>384</v>
      </c>
      <c r="C5" s="341"/>
      <c r="D5" s="396"/>
      <c r="E5" s="238"/>
      <c r="F5" s="192">
        <f>SUM(F6:F12)</f>
        <v>71</v>
      </c>
      <c r="G5" s="114">
        <f>SUM(G6:G12)</f>
        <v>71</v>
      </c>
      <c r="H5" s="114">
        <f>SUM(H6:H12)</f>
        <v>0</v>
      </c>
      <c r="I5" s="115">
        <f>SUM(I6:I12)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 customHeight="1">
      <c r="B6" s="131"/>
      <c r="C6" s="341" t="s">
        <v>151</v>
      </c>
      <c r="D6" s="396"/>
      <c r="E6" s="238"/>
      <c r="F6" s="193">
        <v>12</v>
      </c>
      <c r="G6" s="116">
        <v>12</v>
      </c>
      <c r="H6" s="116">
        <v>0</v>
      </c>
      <c r="I6" s="117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 customHeight="1">
      <c r="B7" s="4" t="s">
        <v>421</v>
      </c>
      <c r="C7" s="341" t="s">
        <v>152</v>
      </c>
      <c r="D7" s="341"/>
      <c r="E7" s="4"/>
      <c r="F7" s="193">
        <v>12</v>
      </c>
      <c r="G7" s="116">
        <v>12</v>
      </c>
      <c r="H7" s="116">
        <v>0</v>
      </c>
      <c r="I7" s="117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 customHeight="1">
      <c r="B8" s="4" t="s">
        <v>422</v>
      </c>
      <c r="C8" s="341" t="s">
        <v>38</v>
      </c>
      <c r="D8" s="341"/>
      <c r="E8" s="4"/>
      <c r="F8" s="193">
        <v>16</v>
      </c>
      <c r="G8" s="116">
        <v>16</v>
      </c>
      <c r="H8" s="116">
        <v>0</v>
      </c>
      <c r="I8" s="117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31"/>
      <c r="C9" s="341" t="s">
        <v>39</v>
      </c>
      <c r="D9" s="341"/>
      <c r="E9" s="4"/>
      <c r="F9" s="193">
        <v>5</v>
      </c>
      <c r="G9" s="116">
        <v>5</v>
      </c>
      <c r="H9" s="116">
        <v>0</v>
      </c>
      <c r="I9" s="117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 customHeight="1">
      <c r="B10" s="131"/>
      <c r="C10" s="341" t="s">
        <v>40</v>
      </c>
      <c r="D10" s="341"/>
      <c r="E10" s="4"/>
      <c r="F10" s="193">
        <v>26</v>
      </c>
      <c r="G10" s="116">
        <v>26</v>
      </c>
      <c r="H10" s="116">
        <v>0</v>
      </c>
      <c r="I10" s="117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 customHeight="1">
      <c r="B11" s="131"/>
      <c r="C11" s="341" t="s">
        <v>322</v>
      </c>
      <c r="D11" s="341"/>
      <c r="E11" s="4"/>
      <c r="F11" s="193">
        <v>0</v>
      </c>
      <c r="G11" s="116">
        <v>0</v>
      </c>
      <c r="H11" s="116">
        <v>0</v>
      </c>
      <c r="I11" s="117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5" customHeight="1">
      <c r="B12" s="131"/>
      <c r="C12" s="341" t="s">
        <v>46</v>
      </c>
      <c r="D12" s="396"/>
      <c r="E12" s="4"/>
      <c r="F12" s="193">
        <v>0</v>
      </c>
      <c r="G12" s="116">
        <v>0</v>
      </c>
      <c r="H12" s="116">
        <v>0</v>
      </c>
      <c r="I12" s="117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5" customHeight="1">
      <c r="B13" s="398" t="s">
        <v>385</v>
      </c>
      <c r="C13" s="343"/>
      <c r="D13" s="343"/>
      <c r="E13" s="5"/>
      <c r="F13" s="193">
        <f>F14+F17+F20</f>
        <v>93</v>
      </c>
      <c r="G13" s="116">
        <f>G14+G17+G20</f>
        <v>93</v>
      </c>
      <c r="H13" s="116">
        <f>H14+H17+H20</f>
        <v>0</v>
      </c>
      <c r="I13" s="117">
        <f>I14+I17+I20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237"/>
      <c r="C14" s="341" t="s">
        <v>423</v>
      </c>
      <c r="D14" s="397"/>
      <c r="E14" s="5"/>
      <c r="F14" s="193">
        <f>F15+F16</f>
        <v>13</v>
      </c>
      <c r="G14" s="116">
        <f>G15+G16</f>
        <v>13</v>
      </c>
      <c r="H14" s="116">
        <f>H15+H18+H21</f>
        <v>0</v>
      </c>
      <c r="I14" s="117">
        <f>I15+I18+I21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5" customHeight="1">
      <c r="B15" s="237"/>
      <c r="C15" s="5"/>
      <c r="D15" s="5" t="s">
        <v>424</v>
      </c>
      <c r="E15" s="5"/>
      <c r="F15" s="193">
        <v>12</v>
      </c>
      <c r="G15" s="116">
        <v>12</v>
      </c>
      <c r="H15" s="116">
        <v>0</v>
      </c>
      <c r="I15" s="117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ht="15" customHeight="1">
      <c r="B16" s="237"/>
      <c r="C16" s="5"/>
      <c r="D16" s="5" t="s">
        <v>425</v>
      </c>
      <c r="E16" s="5"/>
      <c r="F16" s="193">
        <v>1</v>
      </c>
      <c r="G16" s="116">
        <v>1</v>
      </c>
      <c r="H16" s="116">
        <v>0</v>
      </c>
      <c r="I16" s="117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5" customHeight="1">
      <c r="B17" s="237"/>
      <c r="C17" s="341" t="s">
        <v>426</v>
      </c>
      <c r="D17" s="397"/>
      <c r="E17" s="5"/>
      <c r="F17" s="193">
        <f>F18+F19</f>
        <v>42</v>
      </c>
      <c r="G17" s="116">
        <f>G18+G19</f>
        <v>42</v>
      </c>
      <c r="H17" s="116">
        <f>H18+H21+H24</f>
        <v>0</v>
      </c>
      <c r="I17" s="117">
        <f>I18+I21+I24</f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ht="15" customHeight="1">
      <c r="B18" s="237"/>
      <c r="C18" s="5"/>
      <c r="D18" s="5" t="s">
        <v>51</v>
      </c>
      <c r="E18" s="5"/>
      <c r="F18" s="193">
        <v>33</v>
      </c>
      <c r="G18" s="116">
        <v>33</v>
      </c>
      <c r="H18" s="116">
        <v>0</v>
      </c>
      <c r="I18" s="117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ht="15" customHeight="1">
      <c r="B19" s="237"/>
      <c r="C19" s="5"/>
      <c r="D19" s="5" t="s">
        <v>427</v>
      </c>
      <c r="E19" s="5"/>
      <c r="F19" s="193">
        <v>9</v>
      </c>
      <c r="G19" s="116">
        <v>9</v>
      </c>
      <c r="H19" s="116">
        <v>0</v>
      </c>
      <c r="I19" s="117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" customHeight="1">
      <c r="B20" s="237"/>
      <c r="C20" s="399" t="s">
        <v>428</v>
      </c>
      <c r="D20" s="400"/>
      <c r="E20" s="5"/>
      <c r="F20" s="193">
        <f>F21+F22</f>
        <v>38</v>
      </c>
      <c r="G20" s="116">
        <f>G21+G22</f>
        <v>38</v>
      </c>
      <c r="H20" s="116">
        <f>H21+H24+H27</f>
        <v>0</v>
      </c>
      <c r="I20" s="117">
        <f>I21+I24+I27</f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 customHeight="1">
      <c r="B21" s="237"/>
      <c r="C21" s="5"/>
      <c r="D21" s="5" t="s">
        <v>429</v>
      </c>
      <c r="E21" s="5"/>
      <c r="F21" s="193">
        <v>34</v>
      </c>
      <c r="G21" s="116">
        <v>34</v>
      </c>
      <c r="H21" s="116">
        <v>0</v>
      </c>
      <c r="I21" s="117"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 customHeight="1">
      <c r="B22" s="237"/>
      <c r="C22" s="5"/>
      <c r="D22" s="5" t="s">
        <v>430</v>
      </c>
      <c r="E22" s="5"/>
      <c r="F22" s="193">
        <v>4</v>
      </c>
      <c r="G22" s="116">
        <v>4</v>
      </c>
      <c r="H22" s="116">
        <v>0</v>
      </c>
      <c r="I22" s="117"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 customHeight="1">
      <c r="B23" s="341" t="s">
        <v>33</v>
      </c>
      <c r="C23" s="341"/>
      <c r="D23" s="396"/>
      <c r="E23" s="238"/>
      <c r="F23" s="193">
        <f>SUM(F24:F38)</f>
        <v>1113</v>
      </c>
      <c r="G23" s="116">
        <f>SUM(G24:G38)</f>
        <v>1113</v>
      </c>
      <c r="H23" s="116">
        <f>SUM(H24:H38)</f>
        <v>0</v>
      </c>
      <c r="I23" s="117">
        <f>SUM(I24:I38)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>
      <c r="B24" s="131"/>
      <c r="C24" s="341" t="s">
        <v>41</v>
      </c>
      <c r="D24" s="396"/>
      <c r="E24" s="238"/>
      <c r="F24" s="193">
        <v>112</v>
      </c>
      <c r="G24" s="116">
        <v>112</v>
      </c>
      <c r="H24" s="116">
        <v>0</v>
      </c>
      <c r="I24" s="117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 customHeight="1">
      <c r="B25" s="131"/>
      <c r="C25" s="341" t="s">
        <v>42</v>
      </c>
      <c r="D25" s="341"/>
      <c r="E25" s="4"/>
      <c r="F25" s="193">
        <v>63</v>
      </c>
      <c r="G25" s="116">
        <v>63</v>
      </c>
      <c r="H25" s="116">
        <v>0</v>
      </c>
      <c r="I25" s="117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 customHeight="1">
      <c r="B26" s="131"/>
      <c r="C26" s="341" t="s">
        <v>43</v>
      </c>
      <c r="D26" s="341"/>
      <c r="E26" s="4"/>
      <c r="F26" s="193">
        <v>680</v>
      </c>
      <c r="G26" s="116">
        <v>680</v>
      </c>
      <c r="H26" s="116">
        <v>0</v>
      </c>
      <c r="I26" s="117"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" customHeight="1">
      <c r="B27" s="131"/>
      <c r="C27" s="341" t="s">
        <v>44</v>
      </c>
      <c r="D27" s="341"/>
      <c r="E27" s="4"/>
      <c r="F27" s="193">
        <v>21</v>
      </c>
      <c r="G27" s="116">
        <v>21</v>
      </c>
      <c r="H27" s="116">
        <v>0</v>
      </c>
      <c r="I27" s="117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15" customHeight="1">
      <c r="B28" s="131"/>
      <c r="C28" s="341" t="s">
        <v>45</v>
      </c>
      <c r="D28" s="341"/>
      <c r="E28" s="4"/>
      <c r="F28" s="193">
        <v>41</v>
      </c>
      <c r="G28" s="116">
        <v>41</v>
      </c>
      <c r="H28" s="116">
        <v>0</v>
      </c>
      <c r="I28" s="117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5" customHeight="1">
      <c r="B29" s="131"/>
      <c r="C29" s="341" t="s">
        <v>431</v>
      </c>
      <c r="D29" s="341"/>
      <c r="E29" s="4"/>
      <c r="F29" s="193">
        <v>60</v>
      </c>
      <c r="G29" s="116">
        <v>60</v>
      </c>
      <c r="H29" s="116">
        <v>0</v>
      </c>
      <c r="I29" s="117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15" customHeight="1">
      <c r="B30" s="131"/>
      <c r="C30" s="343" t="s">
        <v>432</v>
      </c>
      <c r="D30" s="343"/>
      <c r="E30" s="4"/>
      <c r="F30" s="193">
        <v>18</v>
      </c>
      <c r="G30" s="116">
        <v>18</v>
      </c>
      <c r="H30" s="116">
        <v>0</v>
      </c>
      <c r="I30" s="117"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15" customHeight="1">
      <c r="B31" s="131"/>
      <c r="C31" s="341" t="s">
        <v>267</v>
      </c>
      <c r="D31" s="341"/>
      <c r="E31" s="4"/>
      <c r="F31" s="193">
        <v>31</v>
      </c>
      <c r="G31" s="116">
        <v>31</v>
      </c>
      <c r="H31" s="116">
        <v>0</v>
      </c>
      <c r="I31" s="117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" customHeight="1">
      <c r="B32" s="131"/>
      <c r="C32" s="341" t="s">
        <v>433</v>
      </c>
      <c r="D32" s="341"/>
      <c r="E32" s="4"/>
      <c r="F32" s="193">
        <v>8</v>
      </c>
      <c r="G32" s="116">
        <v>8</v>
      </c>
      <c r="H32" s="116">
        <v>0</v>
      </c>
      <c r="I32" s="117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" customHeight="1">
      <c r="B33" s="131"/>
      <c r="C33" s="341" t="s">
        <v>434</v>
      </c>
      <c r="D33" s="341"/>
      <c r="E33" s="27"/>
      <c r="F33" s="193">
        <v>6</v>
      </c>
      <c r="G33" s="116">
        <v>6</v>
      </c>
      <c r="H33" s="116">
        <v>0</v>
      </c>
      <c r="I33" s="117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5" customHeight="1">
      <c r="B34" s="131"/>
      <c r="C34" s="341" t="s">
        <v>435</v>
      </c>
      <c r="D34" s="341"/>
      <c r="E34" s="27"/>
      <c r="F34" s="193">
        <v>6</v>
      </c>
      <c r="G34" s="116">
        <v>6</v>
      </c>
      <c r="H34" s="116">
        <v>0</v>
      </c>
      <c r="I34" s="117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5" customHeight="1">
      <c r="B35" s="131"/>
      <c r="C35" s="341" t="s">
        <v>436</v>
      </c>
      <c r="D35" s="341"/>
      <c r="E35" s="4"/>
      <c r="F35" s="193">
        <v>7</v>
      </c>
      <c r="G35" s="116">
        <v>7</v>
      </c>
      <c r="H35" s="116">
        <v>0</v>
      </c>
      <c r="I35" s="117"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5" customHeight="1">
      <c r="B36" s="131"/>
      <c r="C36" s="341" t="s">
        <v>437</v>
      </c>
      <c r="D36" s="341"/>
      <c r="E36" s="4"/>
      <c r="F36" s="193">
        <v>25</v>
      </c>
      <c r="G36" s="116">
        <v>25</v>
      </c>
      <c r="H36" s="116">
        <v>0</v>
      </c>
      <c r="I36" s="117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5" customHeight="1">
      <c r="B37" s="131"/>
      <c r="C37" s="341" t="s">
        <v>438</v>
      </c>
      <c r="D37" s="341"/>
      <c r="E37" s="4"/>
      <c r="F37" s="193">
        <v>6</v>
      </c>
      <c r="G37" s="116">
        <v>6</v>
      </c>
      <c r="H37" s="116">
        <v>0</v>
      </c>
      <c r="I37" s="117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 customHeight="1">
      <c r="B38" s="131"/>
      <c r="C38" s="341" t="s">
        <v>439</v>
      </c>
      <c r="D38" s="341"/>
      <c r="E38" s="4"/>
      <c r="F38" s="193">
        <v>29</v>
      </c>
      <c r="G38" s="116">
        <v>29</v>
      </c>
      <c r="H38" s="116">
        <v>0</v>
      </c>
      <c r="I38" s="117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" customHeight="1">
      <c r="B39" s="341" t="s">
        <v>380</v>
      </c>
      <c r="C39" s="341"/>
      <c r="D39" s="341"/>
      <c r="E39" s="4"/>
      <c r="F39" s="193">
        <f>SUM(F40:F53)</f>
        <v>23917</v>
      </c>
      <c r="G39" s="116">
        <f>SUM(G40:G53)</f>
        <v>23917</v>
      </c>
      <c r="H39" s="116">
        <f>SUM(H40:H53)</f>
        <v>0</v>
      </c>
      <c r="I39" s="117">
        <f>SUM(I40:I53)</f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5" customHeight="1">
      <c r="B40" s="4" t="s">
        <v>440</v>
      </c>
      <c r="C40" s="401" t="s">
        <v>299</v>
      </c>
      <c r="D40" s="401"/>
      <c r="E40" s="4"/>
      <c r="F40" s="193">
        <v>6100</v>
      </c>
      <c r="G40" s="116">
        <v>6100</v>
      </c>
      <c r="H40" s="116">
        <v>0</v>
      </c>
      <c r="I40" s="117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5" customHeight="1">
      <c r="B41" s="4" t="s">
        <v>440</v>
      </c>
      <c r="C41" s="401" t="s">
        <v>52</v>
      </c>
      <c r="D41" s="401"/>
      <c r="E41" s="4"/>
      <c r="F41" s="193">
        <v>7140</v>
      </c>
      <c r="G41" s="116">
        <v>7140</v>
      </c>
      <c r="H41" s="116">
        <v>0</v>
      </c>
      <c r="I41" s="117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5" customHeight="1">
      <c r="B42" s="4" t="s">
        <v>440</v>
      </c>
      <c r="C42" s="401" t="s">
        <v>55</v>
      </c>
      <c r="D42" s="401"/>
      <c r="E42" s="4"/>
      <c r="F42" s="193">
        <v>7857</v>
      </c>
      <c r="G42" s="116">
        <v>7857</v>
      </c>
      <c r="H42" s="116">
        <v>0</v>
      </c>
      <c r="I42" s="117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15" customHeight="1">
      <c r="B43" s="4" t="s">
        <v>440</v>
      </c>
      <c r="C43" s="401" t="s">
        <v>53</v>
      </c>
      <c r="D43" s="401"/>
      <c r="E43" s="4"/>
      <c r="F43" s="193">
        <v>1563</v>
      </c>
      <c r="G43" s="116">
        <v>1563</v>
      </c>
      <c r="H43" s="116">
        <v>0</v>
      </c>
      <c r="I43" s="117"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5" customHeight="1">
      <c r="B44" s="4" t="s">
        <v>440</v>
      </c>
      <c r="C44" s="401" t="s">
        <v>300</v>
      </c>
      <c r="D44" s="401"/>
      <c r="E44" s="4"/>
      <c r="F44" s="193">
        <v>57</v>
      </c>
      <c r="G44" s="116">
        <v>57</v>
      </c>
      <c r="H44" s="116">
        <v>0</v>
      </c>
      <c r="I44" s="117"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>
      <c r="B45" s="4" t="s">
        <v>440</v>
      </c>
      <c r="C45" s="401" t="s">
        <v>54</v>
      </c>
      <c r="D45" s="401"/>
      <c r="E45" s="4"/>
      <c r="F45" s="193">
        <v>85</v>
      </c>
      <c r="G45" s="116">
        <v>85</v>
      </c>
      <c r="H45" s="116">
        <v>0</v>
      </c>
      <c r="I45" s="117"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15" customHeight="1">
      <c r="B46" s="4" t="s">
        <v>440</v>
      </c>
      <c r="C46" s="401" t="s">
        <v>441</v>
      </c>
      <c r="D46" s="401"/>
      <c r="E46" s="4"/>
      <c r="F46" s="193">
        <v>2</v>
      </c>
      <c r="G46" s="116">
        <v>2</v>
      </c>
      <c r="H46" s="116">
        <v>0</v>
      </c>
      <c r="I46" s="117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15" customHeight="1">
      <c r="B47" s="4"/>
      <c r="C47" s="401" t="s">
        <v>302</v>
      </c>
      <c r="D47" s="401"/>
      <c r="E47" s="4"/>
      <c r="F47" s="193">
        <v>2</v>
      </c>
      <c r="G47" s="116">
        <v>2</v>
      </c>
      <c r="H47" s="116">
        <v>0</v>
      </c>
      <c r="I47" s="117"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4" t="s">
        <v>440</v>
      </c>
      <c r="C48" s="401" t="s">
        <v>301</v>
      </c>
      <c r="D48" s="401"/>
      <c r="E48" s="4"/>
      <c r="F48" s="193">
        <v>0</v>
      </c>
      <c r="G48" s="116">
        <v>0</v>
      </c>
      <c r="H48" s="116">
        <v>0</v>
      </c>
      <c r="I48" s="117">
        <v>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4" t="s">
        <v>440</v>
      </c>
      <c r="C49" s="401" t="s">
        <v>268</v>
      </c>
      <c r="D49" s="401"/>
      <c r="E49" s="4"/>
      <c r="F49" s="193">
        <v>2</v>
      </c>
      <c r="G49" s="116">
        <v>2</v>
      </c>
      <c r="H49" s="116">
        <v>0</v>
      </c>
      <c r="I49" s="117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15" customHeight="1">
      <c r="B50" s="4"/>
      <c r="C50" s="401" t="s">
        <v>442</v>
      </c>
      <c r="D50" s="401"/>
      <c r="E50" s="4"/>
      <c r="F50" s="193">
        <v>2</v>
      </c>
      <c r="G50" s="116">
        <v>2</v>
      </c>
      <c r="H50" s="116">
        <v>0</v>
      </c>
      <c r="I50" s="117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9" ht="13.5">
      <c r="C51" s="401" t="s">
        <v>443</v>
      </c>
      <c r="D51" s="401"/>
      <c r="F51" s="193">
        <v>3</v>
      </c>
      <c r="G51" s="116">
        <v>3</v>
      </c>
      <c r="H51" s="116">
        <v>0</v>
      </c>
      <c r="I51" s="117">
        <v>0</v>
      </c>
    </row>
    <row r="52" spans="2:20" ht="15" customHeight="1">
      <c r="B52" s="4" t="s">
        <v>440</v>
      </c>
      <c r="C52" s="401" t="s">
        <v>303</v>
      </c>
      <c r="D52" s="401"/>
      <c r="E52" s="4"/>
      <c r="F52" s="193">
        <v>0</v>
      </c>
      <c r="G52" s="116">
        <v>0</v>
      </c>
      <c r="H52" s="116">
        <v>0</v>
      </c>
      <c r="I52" s="117"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 customHeight="1">
      <c r="A53" s="52"/>
      <c r="B53" s="48" t="s">
        <v>440</v>
      </c>
      <c r="C53" s="402" t="s">
        <v>233</v>
      </c>
      <c r="D53" s="402"/>
      <c r="E53" s="48"/>
      <c r="F53" s="195">
        <v>1104</v>
      </c>
      <c r="G53" s="118">
        <v>1104</v>
      </c>
      <c r="H53" s="118">
        <v>0</v>
      </c>
      <c r="I53" s="119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1.75" customHeight="1">
      <c r="A54" s="15"/>
      <c r="B54" s="4"/>
      <c r="C54" s="4"/>
      <c r="D54" s="4"/>
      <c r="E54" s="4"/>
      <c r="F54" s="196"/>
      <c r="G54" s="196"/>
      <c r="H54" s="196"/>
      <c r="I54" s="196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21.75" customHeight="1">
      <c r="A55" s="15"/>
      <c r="B55" s="4"/>
      <c r="C55" s="4"/>
      <c r="D55" s="4"/>
      <c r="E55" s="4"/>
      <c r="F55" s="196"/>
      <c r="G55" s="196"/>
      <c r="H55" s="196"/>
      <c r="I55" s="196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.75" customHeight="1">
      <c r="A56" s="15"/>
      <c r="B56" s="4"/>
      <c r="C56" s="4"/>
      <c r="D56" s="4"/>
      <c r="E56" s="4"/>
      <c r="F56" s="196"/>
      <c r="G56" s="196"/>
      <c r="H56" s="196"/>
      <c r="I56" s="196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8" customHeight="1">
      <c r="B57" s="345" t="s">
        <v>94</v>
      </c>
      <c r="C57" s="393"/>
      <c r="D57" s="394"/>
      <c r="E57" s="239"/>
      <c r="F57" s="49" t="s">
        <v>95</v>
      </c>
      <c r="G57" s="49" t="s">
        <v>35</v>
      </c>
      <c r="H57" s="32" t="s">
        <v>36</v>
      </c>
      <c r="I57" s="50" t="s">
        <v>37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12" customHeight="1">
      <c r="B58" s="341" t="s">
        <v>381</v>
      </c>
      <c r="C58" s="341"/>
      <c r="D58" s="396"/>
      <c r="E58" s="238"/>
      <c r="F58" s="193">
        <f>F59+F84+F92+F95</f>
        <v>840</v>
      </c>
      <c r="G58" s="116">
        <f>G59+G84+G92+G95</f>
        <v>840</v>
      </c>
      <c r="H58" s="116">
        <f>H59+H84+H92+H95</f>
        <v>0</v>
      </c>
      <c r="I58" s="117">
        <f>I59+I84+I92+I95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ht="12" customHeight="1">
      <c r="B59" s="4"/>
      <c r="C59" s="341" t="s">
        <v>56</v>
      </c>
      <c r="D59" s="396"/>
      <c r="E59" s="238"/>
      <c r="F59" s="193">
        <f>SUM(F60:F83)</f>
        <v>643</v>
      </c>
      <c r="G59" s="116">
        <f>SUM(G60:G83)</f>
        <v>643</v>
      </c>
      <c r="H59" s="116">
        <f>SUM(H60:H83)</f>
        <v>0</v>
      </c>
      <c r="I59" s="117">
        <f>SUM(I60:I83)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" customHeight="1">
      <c r="B60" s="341" t="s">
        <v>440</v>
      </c>
      <c r="C60" s="197"/>
      <c r="D60" s="174" t="s">
        <v>444</v>
      </c>
      <c r="E60" s="4"/>
      <c r="F60" s="193">
        <v>31</v>
      </c>
      <c r="G60" s="116">
        <v>31</v>
      </c>
      <c r="H60" s="116">
        <v>0</v>
      </c>
      <c r="I60" s="117">
        <v>0</v>
      </c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2" customHeight="1">
      <c r="B61" s="396"/>
      <c r="C61" s="197"/>
      <c r="D61" s="174" t="s">
        <v>445</v>
      </c>
      <c r="E61" s="4"/>
      <c r="F61" s="193">
        <v>5</v>
      </c>
      <c r="G61" s="116">
        <v>5</v>
      </c>
      <c r="H61" s="116">
        <v>0</v>
      </c>
      <c r="I61" s="117">
        <v>0</v>
      </c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2" customHeight="1">
      <c r="B62" s="396"/>
      <c r="C62" s="197"/>
      <c r="D62" s="174" t="s">
        <v>356</v>
      </c>
      <c r="E62" s="4"/>
      <c r="F62" s="193">
        <v>36</v>
      </c>
      <c r="G62" s="116">
        <v>36</v>
      </c>
      <c r="H62" s="116">
        <v>0</v>
      </c>
      <c r="I62" s="117">
        <v>0</v>
      </c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" customHeight="1">
      <c r="B63" s="396"/>
      <c r="C63" s="197"/>
      <c r="D63" s="174" t="s">
        <v>304</v>
      </c>
      <c r="E63" s="4"/>
      <c r="F63" s="193">
        <v>31</v>
      </c>
      <c r="G63" s="116">
        <v>31</v>
      </c>
      <c r="H63" s="116">
        <v>0</v>
      </c>
      <c r="I63" s="117">
        <v>0</v>
      </c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" customHeight="1">
      <c r="B64" s="396"/>
      <c r="C64" s="197"/>
      <c r="D64" s="174" t="s">
        <v>305</v>
      </c>
      <c r="E64" s="4"/>
      <c r="F64" s="193">
        <v>31</v>
      </c>
      <c r="G64" s="116">
        <v>31</v>
      </c>
      <c r="H64" s="116">
        <v>0</v>
      </c>
      <c r="I64" s="117">
        <v>0</v>
      </c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" customHeight="1">
      <c r="B65" s="396"/>
      <c r="C65" s="197"/>
      <c r="D65" s="174" t="s">
        <v>446</v>
      </c>
      <c r="E65" s="4"/>
      <c r="F65" s="193">
        <v>5</v>
      </c>
      <c r="G65" s="116">
        <v>5</v>
      </c>
      <c r="H65" s="116">
        <v>0</v>
      </c>
      <c r="I65" s="117">
        <v>0</v>
      </c>
      <c r="M65" s="15"/>
      <c r="N65" s="15"/>
      <c r="O65" s="15"/>
      <c r="P65" s="15"/>
      <c r="Q65" s="15"/>
      <c r="R65" s="15"/>
      <c r="S65" s="15"/>
      <c r="T65" s="15"/>
    </row>
    <row r="66" spans="2:20" ht="12" customHeight="1">
      <c r="B66" s="396"/>
      <c r="C66" s="197"/>
      <c r="D66" s="174" t="s">
        <v>306</v>
      </c>
      <c r="E66" s="4"/>
      <c r="F66" s="193">
        <v>31</v>
      </c>
      <c r="G66" s="116">
        <v>31</v>
      </c>
      <c r="H66" s="116">
        <v>0</v>
      </c>
      <c r="I66" s="117">
        <v>0</v>
      </c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2" customHeight="1">
      <c r="B67" s="396"/>
      <c r="C67" s="197"/>
      <c r="D67" s="174" t="s">
        <v>447</v>
      </c>
      <c r="E67" s="4"/>
      <c r="F67" s="193">
        <v>31</v>
      </c>
      <c r="G67" s="116">
        <v>31</v>
      </c>
      <c r="H67" s="116">
        <v>0</v>
      </c>
      <c r="I67" s="117">
        <v>0</v>
      </c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396"/>
      <c r="C68" s="197"/>
      <c r="D68" s="174" t="s">
        <v>448</v>
      </c>
      <c r="E68" s="4"/>
      <c r="F68" s="193">
        <v>31</v>
      </c>
      <c r="G68" s="116">
        <v>31</v>
      </c>
      <c r="H68" s="116">
        <v>0</v>
      </c>
      <c r="I68" s="117">
        <v>0</v>
      </c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" customHeight="1">
      <c r="B69" s="396"/>
      <c r="C69" s="197"/>
      <c r="D69" s="174" t="s">
        <v>307</v>
      </c>
      <c r="E69" s="4"/>
      <c r="F69" s="193">
        <v>31</v>
      </c>
      <c r="G69" s="116">
        <v>31</v>
      </c>
      <c r="H69" s="116">
        <v>0</v>
      </c>
      <c r="I69" s="117">
        <v>0</v>
      </c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" customHeight="1">
      <c r="B70" s="396"/>
      <c r="C70" s="197"/>
      <c r="D70" s="174" t="s">
        <v>308</v>
      </c>
      <c r="E70" s="4"/>
      <c r="F70" s="193">
        <v>31</v>
      </c>
      <c r="G70" s="116">
        <v>31</v>
      </c>
      <c r="H70" s="116">
        <v>0</v>
      </c>
      <c r="I70" s="117">
        <v>0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2:20" ht="12" customHeight="1">
      <c r="B71" s="396"/>
      <c r="C71" s="197"/>
      <c r="D71" s="174" t="s">
        <v>449</v>
      </c>
      <c r="E71" s="4"/>
      <c r="F71" s="193">
        <v>31</v>
      </c>
      <c r="G71" s="116">
        <v>31</v>
      </c>
      <c r="H71" s="116">
        <v>0</v>
      </c>
      <c r="I71" s="117">
        <v>0</v>
      </c>
      <c r="L71" s="15"/>
      <c r="M71" s="15"/>
      <c r="N71" s="15"/>
      <c r="O71" s="15"/>
      <c r="P71" s="15"/>
      <c r="Q71" s="15"/>
      <c r="R71" s="15"/>
      <c r="S71" s="15"/>
      <c r="T71" s="15"/>
    </row>
    <row r="72" spans="2:20" ht="12" customHeight="1">
      <c r="B72" s="396"/>
      <c r="C72" s="197"/>
      <c r="D72" s="174" t="s">
        <v>450</v>
      </c>
      <c r="E72" s="4"/>
      <c r="F72" s="193">
        <v>31</v>
      </c>
      <c r="G72" s="116">
        <v>31</v>
      </c>
      <c r="H72" s="116">
        <v>0</v>
      </c>
      <c r="I72" s="117">
        <v>0</v>
      </c>
      <c r="M72" s="15"/>
      <c r="N72" s="15"/>
      <c r="O72" s="15"/>
      <c r="P72" s="15"/>
      <c r="Q72" s="15"/>
      <c r="R72" s="15"/>
      <c r="S72" s="15"/>
      <c r="T72" s="15"/>
    </row>
    <row r="73" spans="2:20" ht="12" customHeight="1">
      <c r="B73" s="396"/>
      <c r="C73" s="197"/>
      <c r="D73" s="174" t="s">
        <v>451</v>
      </c>
      <c r="E73" s="4"/>
      <c r="F73" s="193">
        <v>31</v>
      </c>
      <c r="G73" s="116">
        <v>31</v>
      </c>
      <c r="H73" s="116">
        <v>0</v>
      </c>
      <c r="I73" s="117">
        <v>0</v>
      </c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2" customHeight="1">
      <c r="B74" s="396"/>
      <c r="C74" s="197"/>
      <c r="D74" s="174" t="s">
        <v>452</v>
      </c>
      <c r="E74" s="4"/>
      <c r="F74" s="193">
        <v>31</v>
      </c>
      <c r="G74" s="116">
        <v>31</v>
      </c>
      <c r="H74" s="116">
        <v>0</v>
      </c>
      <c r="I74" s="117">
        <v>0</v>
      </c>
      <c r="L74" s="15"/>
      <c r="N74" s="15"/>
      <c r="O74" s="15"/>
      <c r="P74" s="15"/>
      <c r="Q74" s="15"/>
      <c r="R74" s="15"/>
      <c r="S74" s="15"/>
      <c r="T74" s="15"/>
    </row>
    <row r="75" spans="2:20" ht="12" customHeight="1">
      <c r="B75" s="396"/>
      <c r="C75" s="197"/>
      <c r="D75" s="174" t="s">
        <v>327</v>
      </c>
      <c r="E75" s="4"/>
      <c r="F75" s="193">
        <v>31</v>
      </c>
      <c r="G75" s="116">
        <v>31</v>
      </c>
      <c r="H75" s="116">
        <v>0</v>
      </c>
      <c r="I75" s="117">
        <v>0</v>
      </c>
      <c r="L75" s="15"/>
      <c r="N75" s="15"/>
      <c r="O75" s="15"/>
      <c r="P75" s="15"/>
      <c r="Q75" s="15"/>
      <c r="R75" s="15"/>
      <c r="S75" s="15"/>
      <c r="T75" s="15"/>
    </row>
    <row r="76" spans="2:20" ht="12" customHeight="1">
      <c r="B76" s="396"/>
      <c r="C76" s="197"/>
      <c r="D76" s="174" t="s">
        <v>453</v>
      </c>
      <c r="E76" s="4"/>
      <c r="F76" s="193">
        <v>31</v>
      </c>
      <c r="G76" s="116">
        <v>31</v>
      </c>
      <c r="H76" s="116">
        <v>0</v>
      </c>
      <c r="I76" s="117">
        <v>0</v>
      </c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" customHeight="1">
      <c r="B77" s="396"/>
      <c r="C77" s="197"/>
      <c r="D77" s="174" t="s">
        <v>309</v>
      </c>
      <c r="E77" s="4"/>
      <c r="F77" s="193">
        <v>31</v>
      </c>
      <c r="G77" s="116">
        <v>31</v>
      </c>
      <c r="H77" s="116">
        <v>0</v>
      </c>
      <c r="I77" s="117">
        <v>0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" customHeight="1">
      <c r="B78" s="396"/>
      <c r="C78" s="197"/>
      <c r="D78" s="174" t="s">
        <v>310</v>
      </c>
      <c r="E78" s="4"/>
      <c r="F78" s="193">
        <v>31</v>
      </c>
      <c r="G78" s="116">
        <v>31</v>
      </c>
      <c r="H78" s="116">
        <v>0</v>
      </c>
      <c r="I78" s="117">
        <v>0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" customHeight="1">
      <c r="B79" s="396"/>
      <c r="C79" s="197"/>
      <c r="D79" s="174" t="s">
        <v>454</v>
      </c>
      <c r="E79" s="4"/>
      <c r="F79" s="193">
        <v>31</v>
      </c>
      <c r="G79" s="116">
        <v>31</v>
      </c>
      <c r="H79" s="116">
        <v>0</v>
      </c>
      <c r="I79" s="117">
        <v>0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" customHeight="1">
      <c r="B80" s="396"/>
      <c r="C80" s="197"/>
      <c r="D80" s="174" t="s">
        <v>311</v>
      </c>
      <c r="E80" s="4"/>
      <c r="F80" s="193">
        <v>31</v>
      </c>
      <c r="G80" s="116">
        <v>31</v>
      </c>
      <c r="H80" s="116">
        <v>0</v>
      </c>
      <c r="I80" s="117">
        <v>0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" customHeight="1">
      <c r="B81" s="396"/>
      <c r="C81" s="197"/>
      <c r="D81" s="174" t="s">
        <v>312</v>
      </c>
      <c r="E81" s="4"/>
      <c r="F81" s="193">
        <v>20</v>
      </c>
      <c r="G81" s="116">
        <v>20</v>
      </c>
      <c r="H81" s="116">
        <v>0</v>
      </c>
      <c r="I81" s="117">
        <v>0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" customHeight="1">
      <c r="B82" s="396"/>
      <c r="C82" s="197"/>
      <c r="D82" s="174" t="s">
        <v>323</v>
      </c>
      <c r="E82" s="4"/>
      <c r="F82" s="193">
        <v>10</v>
      </c>
      <c r="G82" s="116">
        <v>10</v>
      </c>
      <c r="H82" s="116">
        <v>0</v>
      </c>
      <c r="I82" s="117">
        <v>0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" customHeight="1">
      <c r="B83" s="396"/>
      <c r="C83" s="197"/>
      <c r="D83" s="174" t="s">
        <v>328</v>
      </c>
      <c r="E83" s="4"/>
      <c r="F83" s="193">
        <v>9</v>
      </c>
      <c r="G83" s="116">
        <v>9</v>
      </c>
      <c r="H83" s="116">
        <v>0</v>
      </c>
      <c r="I83" s="117">
        <v>0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" customHeight="1">
      <c r="B84" s="396"/>
      <c r="C84" s="343" t="s">
        <v>57</v>
      </c>
      <c r="D84" s="396"/>
      <c r="E84" s="238"/>
      <c r="F84" s="193">
        <f>SUM(F85:F91)</f>
        <v>120</v>
      </c>
      <c r="G84" s="116">
        <f>SUM(G85:G91)</f>
        <v>120</v>
      </c>
      <c r="H84" s="116">
        <f>SUM(H85:H91)</f>
        <v>0</v>
      </c>
      <c r="I84" s="117">
        <f>SUM(I85:I91)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" customHeight="1">
      <c r="B85" s="396"/>
      <c r="C85" s="264"/>
      <c r="D85" s="174" t="s">
        <v>455</v>
      </c>
      <c r="E85" s="4"/>
      <c r="F85" s="193">
        <v>31</v>
      </c>
      <c r="G85" s="116">
        <v>31</v>
      </c>
      <c r="H85" s="116">
        <v>0</v>
      </c>
      <c r="I85" s="117"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" customHeight="1">
      <c r="B86" s="396"/>
      <c r="C86" s="264"/>
      <c r="D86" s="174" t="s">
        <v>313</v>
      </c>
      <c r="E86" s="4"/>
      <c r="F86" s="193">
        <v>1</v>
      </c>
      <c r="G86" s="116">
        <v>1</v>
      </c>
      <c r="H86" s="116">
        <v>0</v>
      </c>
      <c r="I86" s="117"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" customHeight="1">
      <c r="B87" s="396"/>
      <c r="C87" s="264"/>
      <c r="D87" s="174" t="s">
        <v>315</v>
      </c>
      <c r="E87" s="4"/>
      <c r="F87" s="193">
        <v>1</v>
      </c>
      <c r="G87" s="116">
        <v>1</v>
      </c>
      <c r="H87" s="116">
        <v>0</v>
      </c>
      <c r="I87" s="117"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" customHeight="1">
      <c r="B88" s="396"/>
      <c r="C88" s="264"/>
      <c r="D88" s="174" t="s">
        <v>433</v>
      </c>
      <c r="E88" s="4"/>
      <c r="F88" s="193">
        <v>31</v>
      </c>
      <c r="G88" s="116">
        <v>31</v>
      </c>
      <c r="H88" s="116">
        <v>0</v>
      </c>
      <c r="I88" s="117"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" customHeight="1">
      <c r="B89" s="396"/>
      <c r="C89" s="264"/>
      <c r="D89" s="174" t="s">
        <v>456</v>
      </c>
      <c r="E89" s="4"/>
      <c r="F89" s="193">
        <v>31</v>
      </c>
      <c r="G89" s="116">
        <v>31</v>
      </c>
      <c r="H89" s="116">
        <v>0</v>
      </c>
      <c r="I89" s="117"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ht="12" customHeight="1">
      <c r="B90" s="396"/>
      <c r="C90" s="264"/>
      <c r="D90" s="174" t="s">
        <v>264</v>
      </c>
      <c r="E90" s="4"/>
      <c r="F90" s="193">
        <v>1</v>
      </c>
      <c r="G90" s="116">
        <v>1</v>
      </c>
      <c r="H90" s="116">
        <v>0</v>
      </c>
      <c r="I90" s="117"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" customHeight="1">
      <c r="B91" s="396"/>
      <c r="C91" s="264"/>
      <c r="D91" s="174" t="s">
        <v>314</v>
      </c>
      <c r="E91" s="198"/>
      <c r="F91" s="193">
        <v>24</v>
      </c>
      <c r="G91" s="116">
        <v>24</v>
      </c>
      <c r="H91" s="116">
        <v>0</v>
      </c>
      <c r="I91" s="117"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ht="12" customHeight="1">
      <c r="B92" s="396"/>
      <c r="C92" s="341" t="s">
        <v>58</v>
      </c>
      <c r="D92" s="396"/>
      <c r="E92" s="238"/>
      <c r="F92" s="193">
        <f>SUM(F93:F94)</f>
        <v>11</v>
      </c>
      <c r="G92" s="116">
        <f>SUM(G93:G94)</f>
        <v>11</v>
      </c>
      <c r="H92" s="116">
        <f>SUM(H93:H94)</f>
        <v>0</v>
      </c>
      <c r="I92" s="117">
        <f>SUM(I93:I94)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ht="12" customHeight="1">
      <c r="B93" s="396"/>
      <c r="C93" s="131"/>
      <c r="D93" s="4" t="s">
        <v>457</v>
      </c>
      <c r="E93" s="4"/>
      <c r="F93" s="193">
        <v>4</v>
      </c>
      <c r="G93" s="116">
        <v>4</v>
      </c>
      <c r="H93" s="116">
        <v>0</v>
      </c>
      <c r="I93" s="117"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" customHeight="1">
      <c r="B94" s="396"/>
      <c r="C94" s="131"/>
      <c r="D94" s="4" t="s">
        <v>458</v>
      </c>
      <c r="E94" s="4"/>
      <c r="F94" s="193">
        <v>7</v>
      </c>
      <c r="G94" s="116">
        <v>7</v>
      </c>
      <c r="H94" s="116">
        <v>0</v>
      </c>
      <c r="I94" s="117"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" customHeight="1">
      <c r="B95" s="396"/>
      <c r="C95" s="341" t="s">
        <v>59</v>
      </c>
      <c r="D95" s="396"/>
      <c r="E95" s="238"/>
      <c r="F95" s="193">
        <f>SUM(F96:F99)</f>
        <v>66</v>
      </c>
      <c r="G95" s="116">
        <f>SUM(G96:G99)</f>
        <v>66</v>
      </c>
      <c r="H95" s="116">
        <f>SUM(H96:H99)</f>
        <v>0</v>
      </c>
      <c r="I95" s="117">
        <f>SUM(I96:I99)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" customHeight="1">
      <c r="B96" s="396"/>
      <c r="C96" s="4"/>
      <c r="D96" s="174" t="s">
        <v>459</v>
      </c>
      <c r="E96" s="4"/>
      <c r="F96" s="193">
        <v>11</v>
      </c>
      <c r="G96" s="116">
        <v>11</v>
      </c>
      <c r="H96" s="116">
        <v>0</v>
      </c>
      <c r="I96" s="117"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" customHeight="1">
      <c r="B97" s="396"/>
      <c r="C97" s="4"/>
      <c r="D97" s="174" t="s">
        <v>316</v>
      </c>
      <c r="E97" s="4"/>
      <c r="F97" s="193">
        <v>7</v>
      </c>
      <c r="G97" s="116">
        <v>7</v>
      </c>
      <c r="H97" s="116">
        <v>0</v>
      </c>
      <c r="I97" s="117"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" customHeight="1">
      <c r="B98" s="396"/>
      <c r="C98" s="4"/>
      <c r="D98" s="199" t="s">
        <v>460</v>
      </c>
      <c r="E98" s="4"/>
      <c r="F98" s="193">
        <v>17</v>
      </c>
      <c r="G98" s="116">
        <v>17</v>
      </c>
      <c r="H98" s="116">
        <v>0</v>
      </c>
      <c r="I98" s="117"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" customHeight="1">
      <c r="B99" s="396"/>
      <c r="C99" s="4"/>
      <c r="D99" s="174" t="s">
        <v>461</v>
      </c>
      <c r="E99" s="4"/>
      <c r="F99" s="193">
        <v>31</v>
      </c>
      <c r="G99" s="116">
        <v>31</v>
      </c>
      <c r="H99" s="116">
        <v>0</v>
      </c>
      <c r="I99" s="117"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" customHeight="1">
      <c r="B100" s="341" t="s">
        <v>271</v>
      </c>
      <c r="C100" s="341"/>
      <c r="D100" s="341"/>
      <c r="E100" s="4"/>
      <c r="F100" s="193">
        <f>SUM(F101:F102)</f>
        <v>38</v>
      </c>
      <c r="G100" s="116">
        <f>SUM(G101:G102)</f>
        <v>38</v>
      </c>
      <c r="H100" s="116">
        <f>SUM(H101:H102)</f>
        <v>0</v>
      </c>
      <c r="I100" s="117">
        <f>SUM(I101:I102)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" customHeight="1">
      <c r="B101" s="4"/>
      <c r="C101" s="341" t="s">
        <v>269</v>
      </c>
      <c r="D101" s="341"/>
      <c r="E101" s="4"/>
      <c r="F101" s="193">
        <v>29</v>
      </c>
      <c r="G101" s="116">
        <v>29</v>
      </c>
      <c r="H101" s="116">
        <v>0</v>
      </c>
      <c r="I101" s="117"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" customHeight="1">
      <c r="B102" s="4"/>
      <c r="C102" s="341" t="s">
        <v>270</v>
      </c>
      <c r="D102" s="341"/>
      <c r="E102" s="4"/>
      <c r="F102" s="193">
        <v>9</v>
      </c>
      <c r="G102" s="116">
        <v>9</v>
      </c>
      <c r="H102" s="116">
        <v>0</v>
      </c>
      <c r="I102" s="117"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" customHeight="1">
      <c r="B103" s="341" t="s">
        <v>382</v>
      </c>
      <c r="C103" s="341"/>
      <c r="D103" s="341"/>
      <c r="E103" s="4"/>
      <c r="F103" s="193">
        <f>F104</f>
        <v>44</v>
      </c>
      <c r="G103" s="116">
        <f>G104</f>
        <v>44</v>
      </c>
      <c r="H103" s="116">
        <f>H104</f>
        <v>0</v>
      </c>
      <c r="I103" s="117">
        <f>I104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" customHeight="1">
      <c r="B104" s="4"/>
      <c r="C104" s="401" t="s">
        <v>317</v>
      </c>
      <c r="D104" s="401"/>
      <c r="E104" s="4"/>
      <c r="F104" s="193">
        <v>44</v>
      </c>
      <c r="G104" s="116">
        <v>44</v>
      </c>
      <c r="H104" s="116">
        <v>0</v>
      </c>
      <c r="I104" s="117"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" customHeight="1">
      <c r="B105" s="341" t="s">
        <v>181</v>
      </c>
      <c r="C105" s="341"/>
      <c r="D105" s="396"/>
      <c r="E105" s="238"/>
      <c r="F105" s="193">
        <f>SUM(F106:F109)</f>
        <v>132</v>
      </c>
      <c r="G105" s="116">
        <f>SUM(G106:G109)</f>
        <v>132</v>
      </c>
      <c r="H105" s="116">
        <f>SUM(H106:H109)</f>
        <v>0</v>
      </c>
      <c r="I105" s="117">
        <f>SUM(I106:I109)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" customHeight="1">
      <c r="B106" s="4"/>
      <c r="C106" s="341" t="s">
        <v>276</v>
      </c>
      <c r="D106" s="341"/>
      <c r="E106" s="4"/>
      <c r="F106" s="193">
        <v>44</v>
      </c>
      <c r="G106" s="116">
        <v>44</v>
      </c>
      <c r="H106" s="116">
        <v>0</v>
      </c>
      <c r="I106" s="117"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" customHeight="1">
      <c r="B107" s="4"/>
      <c r="C107" s="341" t="s">
        <v>462</v>
      </c>
      <c r="D107" s="341"/>
      <c r="E107" s="4"/>
      <c r="F107" s="193">
        <v>44</v>
      </c>
      <c r="G107" s="116">
        <v>44</v>
      </c>
      <c r="H107" s="116">
        <v>0</v>
      </c>
      <c r="I107" s="117"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" customHeight="1">
      <c r="B108" s="4"/>
      <c r="C108" s="341" t="s">
        <v>463</v>
      </c>
      <c r="D108" s="341"/>
      <c r="E108" s="4"/>
      <c r="F108" s="193">
        <v>44</v>
      </c>
      <c r="G108" s="116">
        <v>44</v>
      </c>
      <c r="H108" s="116">
        <v>0</v>
      </c>
      <c r="I108" s="117"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" customHeight="1">
      <c r="B109" s="4"/>
      <c r="C109" s="341" t="s">
        <v>329</v>
      </c>
      <c r="D109" s="341"/>
      <c r="E109" s="4"/>
      <c r="F109" s="193">
        <v>0</v>
      </c>
      <c r="G109" s="116">
        <v>0</v>
      </c>
      <c r="H109" s="116">
        <v>0</v>
      </c>
      <c r="I109" s="117"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" customHeight="1">
      <c r="B110" s="343" t="s">
        <v>51</v>
      </c>
      <c r="C110" s="396"/>
      <c r="D110" s="396"/>
      <c r="E110" s="238"/>
      <c r="F110" s="193">
        <f>F111</f>
        <v>2</v>
      </c>
      <c r="G110" s="116">
        <f>G111</f>
        <v>2</v>
      </c>
      <c r="H110" s="116">
        <f>H111</f>
        <v>0</v>
      </c>
      <c r="I110" s="117">
        <f>I111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" customHeight="1">
      <c r="A111" s="15"/>
      <c r="B111" s="5"/>
      <c r="C111" s="341" t="s">
        <v>275</v>
      </c>
      <c r="D111" s="341"/>
      <c r="E111" s="4"/>
      <c r="F111" s="193">
        <v>2</v>
      </c>
      <c r="G111" s="116">
        <v>2</v>
      </c>
      <c r="H111" s="116">
        <v>0</v>
      </c>
      <c r="I111" s="117"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" customHeight="1">
      <c r="B112" s="341" t="s">
        <v>34</v>
      </c>
      <c r="C112" s="341"/>
      <c r="D112" s="341"/>
      <c r="E112" s="238"/>
      <c r="F112" s="193">
        <f>F113+F115+F120</f>
        <v>42</v>
      </c>
      <c r="G112" s="116">
        <f>G113+G115+G120</f>
        <v>42</v>
      </c>
      <c r="H112" s="116">
        <f>H113+H115+H120</f>
        <v>0</v>
      </c>
      <c r="I112" s="117">
        <f>I113+I115+I120</f>
        <v>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" customHeight="1">
      <c r="B113" s="4"/>
      <c r="C113" s="343" t="s">
        <v>47</v>
      </c>
      <c r="D113" s="343"/>
      <c r="E113" s="238"/>
      <c r="F113" s="193">
        <f>F114</f>
        <v>18</v>
      </c>
      <c r="G113" s="116">
        <f>G114</f>
        <v>18</v>
      </c>
      <c r="H113" s="116">
        <f>H114</f>
        <v>0</v>
      </c>
      <c r="I113" s="117">
        <f>I114</f>
        <v>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" customHeight="1">
      <c r="B114" s="4"/>
      <c r="C114" s="5"/>
      <c r="D114" s="4" t="s">
        <v>274</v>
      </c>
      <c r="E114" s="4"/>
      <c r="F114" s="193">
        <v>18</v>
      </c>
      <c r="G114" s="116">
        <v>18</v>
      </c>
      <c r="H114" s="116">
        <v>0</v>
      </c>
      <c r="I114" s="117">
        <v>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" customHeight="1">
      <c r="B115" s="4"/>
      <c r="C115" s="343" t="s">
        <v>48</v>
      </c>
      <c r="D115" s="343"/>
      <c r="E115" s="238"/>
      <c r="F115" s="193">
        <f>SUM(F116:F119)</f>
        <v>24</v>
      </c>
      <c r="G115" s="116">
        <f>SUM(G116:G119)</f>
        <v>24</v>
      </c>
      <c r="H115" s="116">
        <f>SUM(H116:H119)</f>
        <v>0</v>
      </c>
      <c r="I115" s="117">
        <f>SUM(I116:I119)</f>
        <v>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" customHeight="1">
      <c r="B116" s="4"/>
      <c r="C116" s="5"/>
      <c r="D116" s="4" t="s">
        <v>49</v>
      </c>
      <c r="E116" s="4"/>
      <c r="F116" s="193">
        <v>8</v>
      </c>
      <c r="G116" s="116">
        <v>8</v>
      </c>
      <c r="H116" s="116">
        <v>0</v>
      </c>
      <c r="I116" s="117"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" customHeight="1">
      <c r="B117" s="4"/>
      <c r="C117" s="238"/>
      <c r="D117" s="4" t="s">
        <v>50</v>
      </c>
      <c r="E117" s="4"/>
      <c r="F117" s="193">
        <v>8</v>
      </c>
      <c r="G117" s="116">
        <v>8</v>
      </c>
      <c r="H117" s="116">
        <v>0</v>
      </c>
      <c r="I117" s="117"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" customHeight="1">
      <c r="B118" s="4"/>
      <c r="C118" s="238"/>
      <c r="D118" s="4" t="s">
        <v>383</v>
      </c>
      <c r="E118" s="4"/>
      <c r="F118" s="193">
        <v>8</v>
      </c>
      <c r="G118" s="116">
        <v>8</v>
      </c>
      <c r="H118" s="116">
        <v>0</v>
      </c>
      <c r="I118" s="117"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ht="12" customHeight="1">
      <c r="B119" s="4"/>
      <c r="C119" s="238"/>
      <c r="D119" s="343" t="s">
        <v>272</v>
      </c>
      <c r="E119" s="396"/>
      <c r="F119" s="193">
        <v>0</v>
      </c>
      <c r="G119" s="116">
        <v>0</v>
      </c>
      <c r="H119" s="116">
        <v>0</v>
      </c>
      <c r="I119" s="117"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ht="12" customHeight="1">
      <c r="B120" s="4"/>
      <c r="C120" s="341" t="s">
        <v>464</v>
      </c>
      <c r="D120" s="403"/>
      <c r="E120" s="238"/>
      <c r="F120" s="193">
        <v>0</v>
      </c>
      <c r="G120" s="116">
        <v>0</v>
      </c>
      <c r="H120" s="116">
        <f>H121+H124+H127</f>
        <v>0</v>
      </c>
      <c r="I120" s="117">
        <f>I121+I124+I127</f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ht="12" customHeight="1">
      <c r="B121" s="341" t="s">
        <v>465</v>
      </c>
      <c r="C121" s="341"/>
      <c r="D121" s="396"/>
      <c r="E121" s="238"/>
      <c r="F121" s="193">
        <f>SUM(F122:F124)</f>
        <v>4</v>
      </c>
      <c r="G121" s="116">
        <f>SUM(G122:G124)</f>
        <v>4</v>
      </c>
      <c r="H121" s="116">
        <f>SUM(H122:H124)</f>
        <v>0</v>
      </c>
      <c r="I121" s="117">
        <f>SUM(I122:I124)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ht="12" customHeight="1">
      <c r="B122" s="4"/>
      <c r="C122" s="343" t="s">
        <v>325</v>
      </c>
      <c r="D122" s="396"/>
      <c r="E122" s="238"/>
      <c r="F122" s="193">
        <v>1</v>
      </c>
      <c r="G122" s="116">
        <v>1</v>
      </c>
      <c r="H122" s="116">
        <v>0</v>
      </c>
      <c r="I122" s="117"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ht="12" customHeight="1">
      <c r="B123" s="4"/>
      <c r="C123" s="343" t="s">
        <v>49</v>
      </c>
      <c r="D123" s="396"/>
      <c r="E123" s="238"/>
      <c r="F123" s="193">
        <v>1</v>
      </c>
      <c r="G123" s="116">
        <v>1</v>
      </c>
      <c r="H123" s="116">
        <v>0</v>
      </c>
      <c r="I123" s="117"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ht="12" customHeight="1">
      <c r="B124" s="4"/>
      <c r="C124" s="343" t="s">
        <v>326</v>
      </c>
      <c r="D124" s="396"/>
      <c r="E124" s="238"/>
      <c r="F124" s="193">
        <v>2</v>
      </c>
      <c r="G124" s="116">
        <v>2</v>
      </c>
      <c r="H124" s="116">
        <v>0</v>
      </c>
      <c r="I124" s="117"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2" customHeight="1">
      <c r="B125" s="341" t="s">
        <v>233</v>
      </c>
      <c r="C125" s="341"/>
      <c r="D125" s="341"/>
      <c r="E125" s="4"/>
      <c r="F125" s="193">
        <f>SUM(F126:F130)</f>
        <v>107</v>
      </c>
      <c r="G125" s="116">
        <f>SUM(G126:G130)</f>
        <v>107</v>
      </c>
      <c r="H125" s="116">
        <f>SUM(H126:H130)</f>
        <v>0</v>
      </c>
      <c r="I125" s="117">
        <f>SUM(I126:I130)</f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2" customHeight="1">
      <c r="B126" s="238"/>
      <c r="C126" s="401" t="s">
        <v>330</v>
      </c>
      <c r="D126" s="401"/>
      <c r="E126" s="238"/>
      <c r="F126" s="193">
        <v>90</v>
      </c>
      <c r="G126" s="116">
        <v>90</v>
      </c>
      <c r="H126" s="116">
        <v>0</v>
      </c>
      <c r="I126" s="117"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ht="12" customHeight="1">
      <c r="B127" s="238"/>
      <c r="C127" s="401" t="s">
        <v>318</v>
      </c>
      <c r="D127" s="401"/>
      <c r="E127" s="238"/>
      <c r="F127" s="193">
        <v>2</v>
      </c>
      <c r="G127" s="116">
        <v>2</v>
      </c>
      <c r="H127" s="116">
        <v>0</v>
      </c>
      <c r="I127" s="117"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ht="12" customHeight="1">
      <c r="B128" s="238"/>
      <c r="C128" s="401" t="s">
        <v>60</v>
      </c>
      <c r="D128" s="401"/>
      <c r="E128" s="238"/>
      <c r="F128" s="193">
        <v>2</v>
      </c>
      <c r="G128" s="116">
        <v>2</v>
      </c>
      <c r="H128" s="116">
        <v>0</v>
      </c>
      <c r="I128" s="117">
        <v>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ht="12" customHeight="1">
      <c r="B129" s="238"/>
      <c r="C129" s="401" t="s">
        <v>319</v>
      </c>
      <c r="D129" s="401"/>
      <c r="E129" s="238"/>
      <c r="F129" s="193">
        <v>7</v>
      </c>
      <c r="G129" s="116">
        <v>7</v>
      </c>
      <c r="H129" s="116">
        <v>0</v>
      </c>
      <c r="I129" s="117">
        <v>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" customHeight="1">
      <c r="A130" s="52"/>
      <c r="B130" s="236"/>
      <c r="C130" s="402" t="s">
        <v>466</v>
      </c>
      <c r="D130" s="402"/>
      <c r="E130" s="236"/>
      <c r="F130" s="195">
        <v>6</v>
      </c>
      <c r="G130" s="118">
        <v>6</v>
      </c>
      <c r="H130" s="118">
        <v>0</v>
      </c>
      <c r="I130" s="119"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6:20" ht="16.5" customHeight="1">
      <c r="F131" s="15"/>
      <c r="G131" s="15"/>
      <c r="I131" s="138" t="s">
        <v>61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</sheetData>
  <sheetProtection/>
  <mergeCells count="79">
    <mergeCell ref="C126:D126"/>
    <mergeCell ref="C109:D109"/>
    <mergeCell ref="B121:D121"/>
    <mergeCell ref="C128:D128"/>
    <mergeCell ref="C130:D130"/>
    <mergeCell ref="B110:D110"/>
    <mergeCell ref="C111:D111"/>
    <mergeCell ref="B112:D112"/>
    <mergeCell ref="C115:D115"/>
    <mergeCell ref="D119:E119"/>
    <mergeCell ref="C120:D120"/>
    <mergeCell ref="B103:D103"/>
    <mergeCell ref="C104:D104"/>
    <mergeCell ref="B105:D105"/>
    <mergeCell ref="C106:D106"/>
    <mergeCell ref="C107:D107"/>
    <mergeCell ref="C108:D108"/>
    <mergeCell ref="C84:D84"/>
    <mergeCell ref="C92:D92"/>
    <mergeCell ref="C95:D95"/>
    <mergeCell ref="B100:D100"/>
    <mergeCell ref="C101:D101"/>
    <mergeCell ref="C49:D49"/>
    <mergeCell ref="C129:D129"/>
    <mergeCell ref="C38:D38"/>
    <mergeCell ref="C37:D37"/>
    <mergeCell ref="C36:D36"/>
    <mergeCell ref="C47:D47"/>
    <mergeCell ref="B57:D57"/>
    <mergeCell ref="B60:B99"/>
    <mergeCell ref="C113:D113"/>
    <mergeCell ref="C102:D102"/>
    <mergeCell ref="C41:D41"/>
    <mergeCell ref="B39:D39"/>
    <mergeCell ref="C35:D35"/>
    <mergeCell ref="C32:D32"/>
    <mergeCell ref="C127:D127"/>
    <mergeCell ref="C33:D33"/>
    <mergeCell ref="C43:D43"/>
    <mergeCell ref="C44:D44"/>
    <mergeCell ref="C45:D45"/>
    <mergeCell ref="B125:D125"/>
    <mergeCell ref="C46:D46"/>
    <mergeCell ref="C122:D122"/>
    <mergeCell ref="C123:D123"/>
    <mergeCell ref="C124:D124"/>
    <mergeCell ref="C30:D30"/>
    <mergeCell ref="B58:D58"/>
    <mergeCell ref="C59:D59"/>
    <mergeCell ref="C48:D48"/>
    <mergeCell ref="C50:D50"/>
    <mergeCell ref="C52:D52"/>
    <mergeCell ref="C42:D42"/>
    <mergeCell ref="C26:D26"/>
    <mergeCell ref="C29:D29"/>
    <mergeCell ref="C51:D51"/>
    <mergeCell ref="C53:D53"/>
    <mergeCell ref="C40:D40"/>
    <mergeCell ref="C25:D25"/>
    <mergeCell ref="C27:D27"/>
    <mergeCell ref="C28:D28"/>
    <mergeCell ref="C31:D31"/>
    <mergeCell ref="C34:D34"/>
    <mergeCell ref="B13:D13"/>
    <mergeCell ref="C10:D10"/>
    <mergeCell ref="C24:D24"/>
    <mergeCell ref="C20:D20"/>
    <mergeCell ref="C17:D17"/>
    <mergeCell ref="B23:D23"/>
    <mergeCell ref="B3:D3"/>
    <mergeCell ref="B4:D4"/>
    <mergeCell ref="B5:D5"/>
    <mergeCell ref="C6:D6"/>
    <mergeCell ref="C12:D12"/>
    <mergeCell ref="C14:D14"/>
    <mergeCell ref="C7:D7"/>
    <mergeCell ref="C8:D8"/>
    <mergeCell ref="C9:D9"/>
    <mergeCell ref="C11:D11"/>
  </mergeCells>
  <printOptions horizontalCentered="1"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7" t="s">
        <v>62</v>
      </c>
    </row>
    <row r="2" ht="18.75" customHeight="1">
      <c r="B2" s="1" t="s">
        <v>359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404" t="s">
        <v>394</v>
      </c>
      <c r="L3" s="404"/>
    </row>
    <row r="4" spans="1:12" ht="27.75" customHeight="1">
      <c r="A4" s="103"/>
      <c r="B4" s="405" t="s">
        <v>360</v>
      </c>
      <c r="C4" s="405"/>
      <c r="D4" s="405"/>
      <c r="E4" s="405"/>
      <c r="F4" s="405"/>
      <c r="G4" s="394" t="s">
        <v>361</v>
      </c>
      <c r="H4" s="405"/>
      <c r="I4" s="406"/>
      <c r="J4" s="405" t="s">
        <v>362</v>
      </c>
      <c r="K4" s="405"/>
      <c r="L4" s="405"/>
    </row>
    <row r="5" spans="1:12" s="11" customFormat="1" ht="27.75" customHeight="1">
      <c r="A5" s="97"/>
      <c r="B5" s="407" t="s">
        <v>176</v>
      </c>
      <c r="C5" s="407"/>
      <c r="D5" s="407"/>
      <c r="E5" s="407"/>
      <c r="F5" s="97"/>
      <c r="G5" s="408">
        <f>SUM(G6:I11)</f>
        <v>424</v>
      </c>
      <c r="H5" s="409"/>
      <c r="I5" s="153"/>
      <c r="J5" s="410">
        <f>SUM(J6:L11)</f>
        <v>3540</v>
      </c>
      <c r="K5" s="411"/>
      <c r="L5" s="154"/>
    </row>
    <row r="6" spans="1:12" ht="25.5" customHeight="1">
      <c r="A6" s="11"/>
      <c r="B6" s="396" t="s">
        <v>363</v>
      </c>
      <c r="C6" s="396"/>
      <c r="D6" s="396"/>
      <c r="E6" s="396"/>
      <c r="F6" s="15"/>
      <c r="G6" s="412">
        <v>336</v>
      </c>
      <c r="H6" s="413"/>
      <c r="I6" s="155"/>
      <c r="J6" s="414">
        <v>1008</v>
      </c>
      <c r="K6" s="415"/>
      <c r="L6" s="156"/>
    </row>
    <row r="7" spans="1:12" s="11" customFormat="1" ht="25.5" customHeight="1">
      <c r="A7" s="1"/>
      <c r="B7" s="401" t="s">
        <v>357</v>
      </c>
      <c r="C7" s="401"/>
      <c r="D7" s="401"/>
      <c r="E7" s="401"/>
      <c r="F7" s="15"/>
      <c r="G7" s="412">
        <v>12</v>
      </c>
      <c r="H7" s="413"/>
      <c r="I7" s="155"/>
      <c r="J7" s="414">
        <v>120</v>
      </c>
      <c r="K7" s="415"/>
      <c r="L7" s="157"/>
    </row>
    <row r="8" spans="1:12" ht="25.5" customHeight="1">
      <c r="A8" s="11"/>
      <c r="B8" s="401" t="s">
        <v>364</v>
      </c>
      <c r="C8" s="401"/>
      <c r="D8" s="401"/>
      <c r="E8" s="401"/>
      <c r="F8" s="15"/>
      <c r="G8" s="412">
        <v>56</v>
      </c>
      <c r="H8" s="413"/>
      <c r="I8" s="155"/>
      <c r="J8" s="414">
        <v>2352</v>
      </c>
      <c r="K8" s="415"/>
      <c r="L8" s="157"/>
    </row>
    <row r="9" spans="1:12" s="11" customFormat="1" ht="25.5" customHeight="1">
      <c r="A9" s="1"/>
      <c r="B9" s="401" t="s">
        <v>358</v>
      </c>
      <c r="C9" s="401"/>
      <c r="D9" s="401"/>
      <c r="E9" s="401"/>
      <c r="F9" s="15"/>
      <c r="G9" s="412">
        <v>8</v>
      </c>
      <c r="H9" s="413"/>
      <c r="I9" s="155"/>
      <c r="J9" s="414">
        <v>24</v>
      </c>
      <c r="K9" s="415"/>
      <c r="L9" s="157"/>
    </row>
    <row r="10" spans="1:12" ht="25.5" customHeight="1">
      <c r="A10" s="11"/>
      <c r="B10" s="401" t="s">
        <v>365</v>
      </c>
      <c r="C10" s="401"/>
      <c r="D10" s="401"/>
      <c r="E10" s="401"/>
      <c r="F10" s="15"/>
      <c r="G10" s="416" t="s">
        <v>402</v>
      </c>
      <c r="H10" s="417"/>
      <c r="I10" s="155"/>
      <c r="J10" s="416" t="s">
        <v>402</v>
      </c>
      <c r="K10" s="417"/>
      <c r="L10" s="157"/>
    </row>
    <row r="11" spans="1:14" s="11" customFormat="1" ht="25.5" customHeight="1">
      <c r="A11" s="52"/>
      <c r="B11" s="402" t="s">
        <v>386</v>
      </c>
      <c r="C11" s="402"/>
      <c r="D11" s="402"/>
      <c r="E11" s="402"/>
      <c r="F11" s="52"/>
      <c r="G11" s="418">
        <v>12</v>
      </c>
      <c r="H11" s="419"/>
      <c r="I11" s="158"/>
      <c r="J11" s="420">
        <v>36</v>
      </c>
      <c r="K11" s="421"/>
      <c r="L11" s="159"/>
      <c r="N11" s="139"/>
    </row>
    <row r="12" ht="27" customHeight="1"/>
    <row r="13" s="11" customFormat="1" ht="27" customHeight="1"/>
    <row r="14" ht="27" customHeight="1"/>
    <row r="15" s="11" customFormat="1" ht="27" customHeight="1"/>
    <row r="16" ht="27" customHeight="1"/>
    <row r="17" s="11" customFormat="1" ht="27" customHeight="1"/>
    <row r="18" ht="27" customHeight="1"/>
    <row r="19" s="11" customFormat="1" ht="27" customHeight="1"/>
    <row r="20" ht="27" customHeight="1"/>
    <row r="21" s="11" customFormat="1" ht="27" customHeight="1"/>
    <row r="22" ht="27" customHeight="1"/>
    <row r="23" s="11" customFormat="1" ht="27" customHeight="1"/>
    <row r="24" s="10" customFormat="1" ht="16.5" customHeight="1"/>
  </sheetData>
  <sheetProtection/>
  <mergeCells count="25"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  <mergeCell ref="G10:H10"/>
    <mergeCell ref="J10:K10"/>
    <mergeCell ref="B6:E6"/>
    <mergeCell ref="G6:H6"/>
    <mergeCell ref="J6:K6"/>
    <mergeCell ref="B7:E7"/>
    <mergeCell ref="G7:H7"/>
    <mergeCell ref="J7:K7"/>
    <mergeCell ref="K3:L3"/>
    <mergeCell ref="B4:F4"/>
    <mergeCell ref="G4:I4"/>
    <mergeCell ref="J4:L4"/>
    <mergeCell ref="B5:E5"/>
    <mergeCell ref="G5:H5"/>
    <mergeCell ref="J5:K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0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292</v>
      </c>
      <c r="B1" s="176"/>
      <c r="C1" s="176"/>
      <c r="D1" s="176"/>
      <c r="E1" s="176"/>
      <c r="G1" s="176"/>
    </row>
    <row r="2" spans="1:11" ht="13.5" customHeight="1">
      <c r="A2" s="15"/>
      <c r="B2" s="15"/>
      <c r="C2" s="162"/>
      <c r="D2" s="162"/>
      <c r="E2" s="162"/>
      <c r="F2" s="162"/>
      <c r="G2" s="162"/>
      <c r="H2" s="15"/>
      <c r="I2" s="15"/>
      <c r="J2" s="15"/>
      <c r="K2" s="141" t="s">
        <v>395</v>
      </c>
    </row>
    <row r="3" spans="1:11" ht="27" customHeight="1">
      <c r="A3" s="103"/>
      <c r="B3" s="423" t="s">
        <v>116</v>
      </c>
      <c r="C3" s="424"/>
      <c r="D3" s="391"/>
      <c r="E3" s="145"/>
      <c r="F3" s="50" t="s">
        <v>74</v>
      </c>
      <c r="G3" s="147"/>
      <c r="H3" s="423" t="s">
        <v>116</v>
      </c>
      <c r="I3" s="391"/>
      <c r="J3" s="145"/>
      <c r="K3" s="50" t="s">
        <v>74</v>
      </c>
    </row>
    <row r="4" spans="1:11" ht="24" customHeight="1">
      <c r="A4" s="104"/>
      <c r="B4" s="425" t="s">
        <v>75</v>
      </c>
      <c r="C4" s="426"/>
      <c r="D4" s="427"/>
      <c r="E4" s="148"/>
      <c r="F4" s="428">
        <v>3540</v>
      </c>
      <c r="G4" s="160"/>
      <c r="H4" s="422" t="s">
        <v>357</v>
      </c>
      <c r="I4" s="422"/>
      <c r="J4" s="4"/>
      <c r="K4" s="123">
        <v>120</v>
      </c>
    </row>
    <row r="5" spans="1:11" ht="24" customHeight="1">
      <c r="A5" s="96"/>
      <c r="B5" s="425"/>
      <c r="C5" s="426"/>
      <c r="D5" s="427"/>
      <c r="E5" s="149"/>
      <c r="F5" s="428"/>
      <c r="G5" s="160"/>
      <c r="H5" s="255"/>
      <c r="I5" s="4" t="s">
        <v>467</v>
      </c>
      <c r="J5" s="4"/>
      <c r="K5" s="123">
        <v>12</v>
      </c>
    </row>
    <row r="6" spans="1:11" ht="24" customHeight="1">
      <c r="A6" s="15"/>
      <c r="B6" s="429" t="s">
        <v>363</v>
      </c>
      <c r="C6" s="396"/>
      <c r="D6" s="396"/>
      <c r="E6" s="143"/>
      <c r="F6" s="117">
        <v>1008</v>
      </c>
      <c r="G6" s="57"/>
      <c r="H6" s="161"/>
      <c r="I6" s="4" t="s">
        <v>5</v>
      </c>
      <c r="J6" s="4"/>
      <c r="K6" s="123">
        <v>12</v>
      </c>
    </row>
    <row r="7" spans="2:13" ht="24" customHeight="1">
      <c r="B7" s="430"/>
      <c r="C7" s="341" t="s">
        <v>408</v>
      </c>
      <c r="D7" s="431"/>
      <c r="E7" s="143"/>
      <c r="F7" s="117">
        <v>48</v>
      </c>
      <c r="G7" s="57"/>
      <c r="H7" s="161"/>
      <c r="I7" s="4" t="s">
        <v>366</v>
      </c>
      <c r="J7" s="4"/>
      <c r="K7" s="123">
        <v>60</v>
      </c>
      <c r="M7" s="59"/>
    </row>
    <row r="8" spans="2:11" ht="24" customHeight="1">
      <c r="B8" s="430"/>
      <c r="C8" s="341" t="s">
        <v>468</v>
      </c>
      <c r="D8" s="341"/>
      <c r="E8" s="4"/>
      <c r="F8" s="123">
        <v>48</v>
      </c>
      <c r="G8" s="109"/>
      <c r="H8" s="161"/>
      <c r="I8" s="4" t="s">
        <v>368</v>
      </c>
      <c r="J8" s="4"/>
      <c r="K8" s="123">
        <v>36</v>
      </c>
    </row>
    <row r="9" spans="2:11" ht="24" customHeight="1">
      <c r="B9" s="430"/>
      <c r="C9" s="341" t="s">
        <v>367</v>
      </c>
      <c r="D9" s="341"/>
      <c r="E9" s="4"/>
      <c r="F9" s="123">
        <v>48</v>
      </c>
      <c r="G9" s="109"/>
      <c r="H9" s="422" t="s">
        <v>364</v>
      </c>
      <c r="I9" s="422"/>
      <c r="J9" s="4"/>
      <c r="K9" s="123">
        <v>2352</v>
      </c>
    </row>
    <row r="10" spans="2:11" ht="24" customHeight="1">
      <c r="B10" s="430"/>
      <c r="C10" s="341" t="s">
        <v>469</v>
      </c>
      <c r="D10" s="341"/>
      <c r="E10" s="143"/>
      <c r="F10" s="123">
        <v>48</v>
      </c>
      <c r="G10" s="109"/>
      <c r="H10" s="255"/>
      <c r="I10" s="4" t="s">
        <v>369</v>
      </c>
      <c r="J10" s="4"/>
      <c r="K10" s="123">
        <v>448</v>
      </c>
    </row>
    <row r="11" spans="2:11" ht="24" customHeight="1">
      <c r="B11" s="131"/>
      <c r="C11" s="341" t="s">
        <v>470</v>
      </c>
      <c r="D11" s="341"/>
      <c r="E11" s="143"/>
      <c r="F11" s="123">
        <v>48</v>
      </c>
      <c r="G11" s="109"/>
      <c r="H11" s="161"/>
      <c r="I11" s="4" t="s">
        <v>509</v>
      </c>
      <c r="J11" s="4"/>
      <c r="K11" s="123">
        <v>1680</v>
      </c>
    </row>
    <row r="12" spans="2:11" ht="24" customHeight="1">
      <c r="B12" s="433"/>
      <c r="C12" s="341" t="s">
        <v>471</v>
      </c>
      <c r="D12" s="341"/>
      <c r="E12" s="144"/>
      <c r="F12" s="123">
        <v>48</v>
      </c>
      <c r="G12" s="109"/>
      <c r="H12" s="161"/>
      <c r="I12" s="4" t="s">
        <v>370</v>
      </c>
      <c r="J12" s="4"/>
      <c r="K12" s="123">
        <v>168</v>
      </c>
    </row>
    <row r="13" spans="2:11" ht="24" customHeight="1">
      <c r="B13" s="433"/>
      <c r="C13" s="341" t="s">
        <v>472</v>
      </c>
      <c r="D13" s="341"/>
      <c r="E13" s="4"/>
      <c r="F13" s="123">
        <v>48</v>
      </c>
      <c r="G13" s="109"/>
      <c r="H13" s="161"/>
      <c r="I13" s="341" t="s">
        <v>473</v>
      </c>
      <c r="J13" s="341"/>
      <c r="K13" s="123">
        <v>56</v>
      </c>
    </row>
    <row r="14" spans="2:11" ht="24" customHeight="1">
      <c r="B14" s="433"/>
      <c r="C14" s="341" t="s">
        <v>474</v>
      </c>
      <c r="D14" s="341"/>
      <c r="E14" s="4"/>
      <c r="F14" s="123">
        <v>48</v>
      </c>
      <c r="G14" s="109"/>
      <c r="H14" s="396" t="s">
        <v>358</v>
      </c>
      <c r="I14" s="396"/>
      <c r="J14" s="4"/>
      <c r="K14" s="123">
        <v>24</v>
      </c>
    </row>
    <row r="15" spans="2:11" ht="24" customHeight="1">
      <c r="B15" s="433"/>
      <c r="C15" s="341" t="s">
        <v>475</v>
      </c>
      <c r="D15" s="341"/>
      <c r="E15" s="143"/>
      <c r="F15" s="123">
        <v>48</v>
      </c>
      <c r="G15" s="109"/>
      <c r="H15" s="15"/>
      <c r="I15" s="4" t="s">
        <v>476</v>
      </c>
      <c r="J15" s="4"/>
      <c r="K15" s="123">
        <v>8</v>
      </c>
    </row>
    <row r="16" spans="2:11" ht="24" customHeight="1">
      <c r="B16" s="433"/>
      <c r="C16" s="341" t="s">
        <v>477</v>
      </c>
      <c r="D16" s="341"/>
      <c r="E16" s="143"/>
      <c r="F16" s="123">
        <v>48</v>
      </c>
      <c r="G16" s="109"/>
      <c r="H16" s="161"/>
      <c r="I16" s="4" t="s">
        <v>478</v>
      </c>
      <c r="J16" s="4"/>
      <c r="K16" s="123">
        <v>8</v>
      </c>
    </row>
    <row r="17" spans="2:11" ht="24" customHeight="1">
      <c r="B17" s="433"/>
      <c r="C17" s="341" t="s">
        <v>3</v>
      </c>
      <c r="D17" s="341"/>
      <c r="E17" s="143"/>
      <c r="F17" s="123">
        <v>48</v>
      </c>
      <c r="G17" s="109"/>
      <c r="H17" s="161"/>
      <c r="I17" s="4" t="s">
        <v>479</v>
      </c>
      <c r="J17" s="15"/>
      <c r="K17" s="123">
        <v>8</v>
      </c>
    </row>
    <row r="18" spans="2:11" ht="24" customHeight="1">
      <c r="B18" s="433"/>
      <c r="C18" s="341" t="s">
        <v>480</v>
      </c>
      <c r="D18" s="341"/>
      <c r="E18" s="143"/>
      <c r="F18" s="123">
        <v>48</v>
      </c>
      <c r="G18" s="109"/>
      <c r="H18" s="396" t="s">
        <v>365</v>
      </c>
      <c r="I18" s="434"/>
      <c r="J18" s="15"/>
      <c r="K18" s="123" t="s">
        <v>402</v>
      </c>
    </row>
    <row r="19" spans="2:11" ht="24" customHeight="1">
      <c r="B19" s="433"/>
      <c r="C19" s="341" t="s">
        <v>481</v>
      </c>
      <c r="D19" s="341"/>
      <c r="E19" s="143"/>
      <c r="F19" s="123">
        <v>48</v>
      </c>
      <c r="G19" s="109"/>
      <c r="H19" s="15"/>
      <c r="I19" s="4" t="s">
        <v>408</v>
      </c>
      <c r="J19" s="4"/>
      <c r="K19" s="123" t="s">
        <v>402</v>
      </c>
    </row>
    <row r="20" spans="2:11" ht="24" customHeight="1">
      <c r="B20" s="433"/>
      <c r="C20" s="341" t="s">
        <v>482</v>
      </c>
      <c r="D20" s="341"/>
      <c r="E20" s="143"/>
      <c r="F20" s="123">
        <v>48</v>
      </c>
      <c r="G20" s="109"/>
      <c r="H20" s="162"/>
      <c r="I20" s="4" t="s">
        <v>481</v>
      </c>
      <c r="J20" s="4"/>
      <c r="K20" s="123" t="s">
        <v>402</v>
      </c>
    </row>
    <row r="21" spans="2:11" ht="24" customHeight="1">
      <c r="B21" s="433"/>
      <c r="C21" s="341" t="s">
        <v>127</v>
      </c>
      <c r="D21" s="341"/>
      <c r="E21" s="143"/>
      <c r="F21" s="123">
        <v>48</v>
      </c>
      <c r="G21" s="109"/>
      <c r="H21" s="162"/>
      <c r="I21" s="4" t="s">
        <v>483</v>
      </c>
      <c r="J21" s="163"/>
      <c r="K21" s="123" t="s">
        <v>402</v>
      </c>
    </row>
    <row r="22" spans="2:11" ht="24" customHeight="1">
      <c r="B22" s="140"/>
      <c r="C22" s="343" t="s">
        <v>484</v>
      </c>
      <c r="D22" s="343"/>
      <c r="E22" s="142"/>
      <c r="F22" s="123">
        <v>48</v>
      </c>
      <c r="G22" s="109"/>
      <c r="H22" s="140"/>
      <c r="I22" s="77" t="s">
        <v>485</v>
      </c>
      <c r="J22" s="4"/>
      <c r="K22" s="123" t="s">
        <v>402</v>
      </c>
    </row>
    <row r="23" spans="2:11" ht="24" customHeight="1">
      <c r="B23" s="341"/>
      <c r="C23" s="343" t="s">
        <v>486</v>
      </c>
      <c r="D23" s="343"/>
      <c r="E23" s="5"/>
      <c r="F23" s="123">
        <v>48</v>
      </c>
      <c r="G23" s="109"/>
      <c r="H23" s="163"/>
      <c r="I23" s="4" t="s">
        <v>487</v>
      </c>
      <c r="J23" s="4"/>
      <c r="K23" s="123" t="s">
        <v>402</v>
      </c>
    </row>
    <row r="24" spans="2:11" ht="24" customHeight="1">
      <c r="B24" s="432"/>
      <c r="C24" s="341" t="s">
        <v>488</v>
      </c>
      <c r="D24" s="341"/>
      <c r="E24" s="4"/>
      <c r="F24" s="123">
        <v>48</v>
      </c>
      <c r="G24" s="109"/>
      <c r="H24" s="163"/>
      <c r="I24" s="4" t="s">
        <v>489</v>
      </c>
      <c r="J24" s="4"/>
      <c r="K24" s="123" t="s">
        <v>402</v>
      </c>
    </row>
    <row r="25" spans="2:11" ht="24" customHeight="1">
      <c r="B25" s="432"/>
      <c r="C25" s="341" t="s">
        <v>371</v>
      </c>
      <c r="D25" s="341"/>
      <c r="E25" s="162"/>
      <c r="F25" s="123">
        <v>48</v>
      </c>
      <c r="G25" s="109"/>
      <c r="H25" s="396" t="s">
        <v>386</v>
      </c>
      <c r="I25" s="396"/>
      <c r="J25" s="4"/>
      <c r="K25" s="123">
        <v>36</v>
      </c>
    </row>
    <row r="26" spans="2:11" ht="24" customHeight="1">
      <c r="B26" s="240"/>
      <c r="C26" s="396" t="s">
        <v>490</v>
      </c>
      <c r="D26" s="396"/>
      <c r="E26" s="162"/>
      <c r="F26" s="123">
        <v>48</v>
      </c>
      <c r="G26" s="109"/>
      <c r="H26" s="265"/>
      <c r="I26" s="396" t="s">
        <v>491</v>
      </c>
      <c r="J26" s="396"/>
      <c r="K26" s="123">
        <v>18</v>
      </c>
    </row>
    <row r="27" spans="1:11" ht="24" customHeight="1">
      <c r="A27" s="52"/>
      <c r="B27" s="256"/>
      <c r="C27" s="402" t="s">
        <v>492</v>
      </c>
      <c r="D27" s="402"/>
      <c r="E27" s="257"/>
      <c r="F27" s="125">
        <v>48</v>
      </c>
      <c r="G27" s="151"/>
      <c r="H27" s="266"/>
      <c r="I27" s="402" t="s">
        <v>493</v>
      </c>
      <c r="J27" s="402"/>
      <c r="K27" s="125">
        <v>18</v>
      </c>
    </row>
    <row r="28" spans="1:11" s="10" customFormat="1" ht="21.75" customHeight="1">
      <c r="A28" s="99"/>
      <c r="B28" s="150"/>
      <c r="C28" s="98"/>
      <c r="D28" s="110"/>
      <c r="E28" s="110"/>
      <c r="F28" s="98"/>
      <c r="G28" s="98"/>
      <c r="H28" s="98"/>
      <c r="I28" s="98"/>
      <c r="J28" s="98"/>
      <c r="K28" s="141" t="s">
        <v>6</v>
      </c>
    </row>
    <row r="29" spans="2:11" ht="13.5">
      <c r="B29" s="3"/>
      <c r="C29" s="3"/>
      <c r="D29" s="14"/>
      <c r="E29" s="14"/>
      <c r="F29" s="3"/>
      <c r="G29" s="3"/>
      <c r="H29" s="3"/>
      <c r="I29" s="3"/>
      <c r="J29" s="3"/>
      <c r="K29" s="3"/>
    </row>
    <row r="30" spans="2:11" ht="13.5">
      <c r="B30" s="3"/>
      <c r="C30" s="3"/>
      <c r="D30" s="14"/>
      <c r="E30" s="14"/>
      <c r="F30" s="3"/>
      <c r="G30" s="3"/>
      <c r="H30" s="3"/>
      <c r="I30" s="3"/>
      <c r="J30" s="3"/>
      <c r="K30" s="3"/>
    </row>
    <row r="31" spans="2:11" ht="13.5">
      <c r="B31" s="3"/>
      <c r="C31" s="3"/>
      <c r="D31" s="14"/>
      <c r="E31" s="14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4"/>
      <c r="E32" s="14"/>
      <c r="F32" s="3"/>
      <c r="G32" s="3"/>
      <c r="H32" s="3"/>
      <c r="I32" s="3"/>
      <c r="J32" s="3"/>
      <c r="K32" s="3"/>
    </row>
    <row r="33" spans="2:11" ht="13.5">
      <c r="B33" s="3"/>
      <c r="C33" s="3"/>
      <c r="D33" s="14"/>
      <c r="E33" s="14"/>
      <c r="F33" s="3"/>
      <c r="G33" s="3"/>
      <c r="H33" s="3"/>
      <c r="I33" s="3"/>
      <c r="J33" s="3"/>
      <c r="K33" s="3"/>
    </row>
    <row r="34" spans="2:11" ht="13.5">
      <c r="B34" s="3"/>
      <c r="C34" s="3"/>
      <c r="D34" s="14"/>
      <c r="E34" s="14"/>
      <c r="F34" s="3"/>
      <c r="G34" s="3"/>
      <c r="H34" s="3"/>
      <c r="I34" s="3"/>
      <c r="J34" s="3"/>
      <c r="K34" s="3"/>
    </row>
    <row r="35" spans="2:11" ht="13.5">
      <c r="B35" s="3"/>
      <c r="C35" s="3"/>
      <c r="D35" s="14"/>
      <c r="E35" s="14"/>
      <c r="F35" s="3"/>
      <c r="G35" s="3"/>
      <c r="H35" s="3"/>
      <c r="I35" s="3"/>
      <c r="J35" s="3"/>
      <c r="K35" s="3"/>
    </row>
    <row r="36" spans="2:11" ht="13.5">
      <c r="B36" s="3"/>
      <c r="C36" s="3"/>
      <c r="D36" s="14"/>
      <c r="E36" s="14"/>
      <c r="F36" s="3"/>
      <c r="G36" s="3"/>
      <c r="H36" s="3"/>
      <c r="I36" s="3"/>
      <c r="J36" s="3"/>
      <c r="K36" s="3"/>
    </row>
    <row r="37" spans="2:11" ht="13.5">
      <c r="B37" s="3"/>
      <c r="C37" s="3"/>
      <c r="D37" s="14"/>
      <c r="E37" s="14"/>
      <c r="F37" s="3"/>
      <c r="G37" s="3"/>
      <c r="H37" s="3"/>
      <c r="I37" s="3"/>
      <c r="J37" s="3"/>
      <c r="K37" s="3"/>
    </row>
    <row r="38" spans="2:11" ht="13.5">
      <c r="B38" s="3"/>
      <c r="C38" s="3"/>
      <c r="D38" s="14"/>
      <c r="E38" s="14"/>
      <c r="F38" s="3"/>
      <c r="G38" s="3"/>
      <c r="H38" s="3"/>
      <c r="I38" s="3"/>
      <c r="J38" s="3"/>
      <c r="K38" s="3"/>
    </row>
    <row r="39" spans="2:11" ht="13.5">
      <c r="B39" s="3"/>
      <c r="C39" s="3"/>
      <c r="D39" s="14"/>
      <c r="E39" s="14"/>
      <c r="F39" s="3"/>
      <c r="G39" s="3"/>
      <c r="H39" s="3"/>
      <c r="I39" s="3"/>
      <c r="J39" s="3"/>
      <c r="K39" s="3"/>
    </row>
    <row r="40" spans="2:11" ht="13.5">
      <c r="B40" s="3"/>
      <c r="C40" s="3"/>
      <c r="D40" s="14"/>
      <c r="E40" s="14"/>
      <c r="F40" s="3"/>
      <c r="G40" s="3"/>
      <c r="H40" s="3"/>
      <c r="I40" s="3"/>
      <c r="J40" s="3"/>
      <c r="K40" s="3"/>
    </row>
    <row r="41" spans="2:11" ht="13.5">
      <c r="B41" s="3"/>
      <c r="C41" s="3"/>
      <c r="D41" s="14"/>
      <c r="E41" s="14"/>
      <c r="F41" s="3"/>
      <c r="G41" s="3"/>
      <c r="H41" s="3"/>
      <c r="I41" s="3"/>
      <c r="J41" s="3"/>
      <c r="K41" s="3"/>
    </row>
    <row r="42" spans="2:11" ht="13.5">
      <c r="B42" s="3"/>
      <c r="C42" s="3"/>
      <c r="D42" s="14"/>
      <c r="E42" s="14"/>
      <c r="F42" s="3"/>
      <c r="G42" s="3"/>
      <c r="H42" s="3"/>
      <c r="I42" s="3"/>
      <c r="J42" s="3"/>
      <c r="K42" s="3"/>
    </row>
    <row r="43" spans="2:11" ht="13.5">
      <c r="B43" s="3"/>
      <c r="C43" s="3"/>
      <c r="D43" s="14"/>
      <c r="E43" s="14"/>
      <c r="F43" s="3"/>
      <c r="G43" s="3"/>
      <c r="H43" s="3"/>
      <c r="I43" s="3"/>
      <c r="J43" s="3"/>
      <c r="K43" s="3"/>
    </row>
    <row r="44" spans="2:11" ht="13.5">
      <c r="B44" s="3"/>
      <c r="C44" s="3"/>
      <c r="D44" s="14"/>
      <c r="E44" s="14"/>
      <c r="F44" s="3"/>
      <c r="G44" s="3"/>
      <c r="H44" s="3"/>
      <c r="I44" s="3"/>
      <c r="J44" s="3"/>
      <c r="K44" s="3"/>
    </row>
    <row r="45" spans="2:11" ht="13.5">
      <c r="B45" s="3"/>
      <c r="C45" s="3"/>
      <c r="D45" s="14"/>
      <c r="E45" s="14"/>
      <c r="F45" s="3"/>
      <c r="G45" s="3"/>
      <c r="H45" s="3"/>
      <c r="I45" s="3"/>
      <c r="J45" s="3"/>
      <c r="K45" s="3"/>
    </row>
    <row r="46" spans="2:11" ht="13.5">
      <c r="B46" s="3"/>
      <c r="C46" s="3"/>
      <c r="D46" s="14"/>
      <c r="E46" s="14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H9:I9"/>
    <mergeCell ref="B3:D3"/>
    <mergeCell ref="H3:I3"/>
    <mergeCell ref="B4:D5"/>
    <mergeCell ref="F4:F5"/>
    <mergeCell ref="B6:D6"/>
    <mergeCell ref="H4:I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U11" sqref="U11"/>
    </sheetView>
  </sheetViews>
  <sheetFormatPr defaultColWidth="9.00390625" defaultRowHeight="13.5"/>
  <cols>
    <col min="1" max="1" width="11.875" style="1" customWidth="1"/>
    <col min="2" max="2" width="6.50390625" style="9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7" t="s">
        <v>7</v>
      </c>
      <c r="B1" s="8"/>
    </row>
    <row r="2" ht="18.75" customHeight="1">
      <c r="A2" s="1" t="s">
        <v>291</v>
      </c>
    </row>
    <row r="3" ht="13.5" customHeight="1">
      <c r="O3" s="16" t="s">
        <v>394</v>
      </c>
    </row>
    <row r="4" spans="1:15" ht="37.5" customHeight="1">
      <c r="A4" s="345" t="s">
        <v>8</v>
      </c>
      <c r="B4" s="435"/>
      <c r="C4" s="49" t="s">
        <v>63</v>
      </c>
      <c r="D4" s="51" t="s">
        <v>494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51" t="s">
        <v>69</v>
      </c>
      <c r="K4" s="51" t="s">
        <v>70</v>
      </c>
      <c r="L4" s="51" t="s">
        <v>71</v>
      </c>
      <c r="M4" s="51" t="s">
        <v>495</v>
      </c>
      <c r="N4" s="51" t="s">
        <v>72</v>
      </c>
      <c r="O4" s="54" t="s">
        <v>73</v>
      </c>
    </row>
    <row r="5" spans="1:15" s="10" customFormat="1" ht="34.5" customHeight="1">
      <c r="A5" s="340" t="s">
        <v>76</v>
      </c>
      <c r="B5" s="40" t="s">
        <v>161</v>
      </c>
      <c r="C5" s="132">
        <f>SUM(D5:O5)</f>
        <v>246</v>
      </c>
      <c r="D5" s="132">
        <f>SUM(D7,D9,D11,D13,D15)</f>
        <v>7</v>
      </c>
      <c r="E5" s="132">
        <f>SUM(E7,E9,E11,E13,E15)</f>
        <v>25</v>
      </c>
      <c r="F5" s="132">
        <f aca="true" t="shared" si="0" ref="D5:O6">SUM(F7,F9,F11,F13,F15)</f>
        <v>11</v>
      </c>
      <c r="G5" s="132">
        <f t="shared" si="0"/>
        <v>30</v>
      </c>
      <c r="H5" s="132">
        <f t="shared" si="0"/>
        <v>15</v>
      </c>
      <c r="I5" s="132">
        <f t="shared" si="0"/>
        <v>40</v>
      </c>
      <c r="J5" s="132">
        <f t="shared" si="0"/>
        <v>26</v>
      </c>
      <c r="K5" s="132">
        <f t="shared" si="0"/>
        <v>52</v>
      </c>
      <c r="L5" s="132">
        <f t="shared" si="0"/>
        <v>14</v>
      </c>
      <c r="M5" s="132">
        <f>SUM(M7,M9,M11,M13,M15)</f>
        <v>11</v>
      </c>
      <c r="N5" s="132">
        <f t="shared" si="0"/>
        <v>8</v>
      </c>
      <c r="O5" s="133">
        <f t="shared" si="0"/>
        <v>7</v>
      </c>
    </row>
    <row r="6" spans="1:15" s="11" customFormat="1" ht="34.5" customHeight="1">
      <c r="A6" s="386"/>
      <c r="B6" s="42" t="s">
        <v>86</v>
      </c>
      <c r="C6" s="134">
        <f>SUM(D6:O6)</f>
        <v>1811</v>
      </c>
      <c r="D6" s="134">
        <f t="shared" si="0"/>
        <v>52</v>
      </c>
      <c r="E6" s="134">
        <f>SUM(E8,E10,E12,E14,E16)</f>
        <v>147</v>
      </c>
      <c r="F6" s="134">
        <f t="shared" si="0"/>
        <v>219</v>
      </c>
      <c r="G6" s="134">
        <f t="shared" si="0"/>
        <v>123</v>
      </c>
      <c r="H6" s="134">
        <f t="shared" si="0"/>
        <v>205</v>
      </c>
      <c r="I6" s="134">
        <f t="shared" si="0"/>
        <v>310</v>
      </c>
      <c r="J6" s="134">
        <f>SUM(J8,J10,J12,J14,J16)</f>
        <v>282</v>
      </c>
      <c r="K6" s="134">
        <f>SUM(K8,K10,K12,K14,K16)</f>
        <v>209</v>
      </c>
      <c r="L6" s="134">
        <f>SUM(L8,L10,L12,L14,L16)</f>
        <v>64</v>
      </c>
      <c r="M6" s="134">
        <f t="shared" si="0"/>
        <v>84</v>
      </c>
      <c r="N6" s="134">
        <f t="shared" si="0"/>
        <v>60</v>
      </c>
      <c r="O6" s="135">
        <f t="shared" si="0"/>
        <v>56</v>
      </c>
    </row>
    <row r="7" spans="1:16" s="10" customFormat="1" ht="34.5" customHeight="1">
      <c r="A7" s="340" t="s">
        <v>117</v>
      </c>
      <c r="B7" s="40" t="s">
        <v>161</v>
      </c>
      <c r="C7" s="200">
        <f>SUM(D7:O7)</f>
        <v>86</v>
      </c>
      <c r="D7" s="201">
        <v>1</v>
      </c>
      <c r="E7" s="201">
        <v>7</v>
      </c>
      <c r="F7" s="201">
        <v>1</v>
      </c>
      <c r="G7" s="201">
        <v>14</v>
      </c>
      <c r="H7" s="201">
        <v>6</v>
      </c>
      <c r="I7" s="201">
        <v>8</v>
      </c>
      <c r="J7" s="201">
        <v>5</v>
      </c>
      <c r="K7" s="201">
        <v>29</v>
      </c>
      <c r="L7" s="201">
        <v>5</v>
      </c>
      <c r="M7" s="202">
        <v>2</v>
      </c>
      <c r="N7" s="201">
        <v>6</v>
      </c>
      <c r="O7" s="203">
        <v>2</v>
      </c>
      <c r="P7" s="58"/>
    </row>
    <row r="8" spans="1:16" s="11" customFormat="1" ht="34.5" customHeight="1">
      <c r="A8" s="341"/>
      <c r="B8" s="41" t="s">
        <v>86</v>
      </c>
      <c r="C8" s="204">
        <f aca="true" t="shared" si="1" ref="C8:C16">SUM(D8:O8)</f>
        <v>469</v>
      </c>
      <c r="D8" s="205">
        <v>8</v>
      </c>
      <c r="E8" s="205">
        <v>58</v>
      </c>
      <c r="F8" s="205">
        <v>8</v>
      </c>
      <c r="G8" s="205">
        <v>40</v>
      </c>
      <c r="H8" s="205">
        <v>48</v>
      </c>
      <c r="I8" s="205">
        <v>54</v>
      </c>
      <c r="J8" s="205">
        <v>28</v>
      </c>
      <c r="K8" s="205">
        <v>115</v>
      </c>
      <c r="L8" s="205">
        <v>28</v>
      </c>
      <c r="M8" s="206">
        <v>18</v>
      </c>
      <c r="N8" s="205">
        <v>48</v>
      </c>
      <c r="O8" s="207">
        <v>16</v>
      </c>
      <c r="P8" s="58"/>
    </row>
    <row r="9" spans="1:16" s="10" customFormat="1" ht="34.5" customHeight="1">
      <c r="A9" s="343" t="s">
        <v>9</v>
      </c>
      <c r="B9" s="40" t="s">
        <v>161</v>
      </c>
      <c r="C9" s="200">
        <f t="shared" si="1"/>
        <v>24</v>
      </c>
      <c r="D9" s="201">
        <v>1</v>
      </c>
      <c r="E9" s="201">
        <v>3</v>
      </c>
      <c r="F9" s="202">
        <v>1</v>
      </c>
      <c r="G9" s="201">
        <v>3</v>
      </c>
      <c r="H9" s="201">
        <v>1</v>
      </c>
      <c r="I9" s="202">
        <v>3</v>
      </c>
      <c r="J9" s="201">
        <v>1</v>
      </c>
      <c r="K9" s="201">
        <v>3</v>
      </c>
      <c r="L9" s="201">
        <v>1</v>
      </c>
      <c r="M9" s="202">
        <v>3</v>
      </c>
      <c r="N9" s="201">
        <v>1</v>
      </c>
      <c r="O9" s="203">
        <v>3</v>
      </c>
      <c r="P9" s="58"/>
    </row>
    <row r="10" spans="1:16" s="11" customFormat="1" ht="34.5" customHeight="1">
      <c r="A10" s="343"/>
      <c r="B10" s="41" t="s">
        <v>86</v>
      </c>
      <c r="C10" s="204">
        <f t="shared" si="1"/>
        <v>237</v>
      </c>
      <c r="D10" s="205">
        <v>8</v>
      </c>
      <c r="E10" s="205">
        <v>32</v>
      </c>
      <c r="F10" s="206">
        <v>8</v>
      </c>
      <c r="G10" s="205">
        <v>31</v>
      </c>
      <c r="H10" s="205">
        <v>8</v>
      </c>
      <c r="I10" s="206">
        <v>32</v>
      </c>
      <c r="J10" s="205">
        <v>8</v>
      </c>
      <c r="K10" s="205">
        <v>31</v>
      </c>
      <c r="L10" s="205">
        <v>8</v>
      </c>
      <c r="M10" s="206">
        <v>32</v>
      </c>
      <c r="N10" s="205">
        <v>8</v>
      </c>
      <c r="O10" s="207">
        <v>31</v>
      </c>
      <c r="P10" s="58"/>
    </row>
    <row r="11" spans="1:16" s="10" customFormat="1" ht="34.5" customHeight="1">
      <c r="A11" s="6" t="s">
        <v>119</v>
      </c>
      <c r="B11" s="40" t="s">
        <v>161</v>
      </c>
      <c r="C11" s="200">
        <f t="shared" si="1"/>
        <v>99</v>
      </c>
      <c r="D11" s="201">
        <v>3</v>
      </c>
      <c r="E11" s="201">
        <v>11</v>
      </c>
      <c r="F11" s="201">
        <v>7</v>
      </c>
      <c r="G11" s="201">
        <v>11</v>
      </c>
      <c r="H11" s="201">
        <v>8</v>
      </c>
      <c r="I11" s="201">
        <v>15</v>
      </c>
      <c r="J11" s="201">
        <v>9</v>
      </c>
      <c r="K11" s="201">
        <v>20</v>
      </c>
      <c r="L11" s="202">
        <v>6</v>
      </c>
      <c r="M11" s="201">
        <v>6</v>
      </c>
      <c r="N11" s="201">
        <v>1</v>
      </c>
      <c r="O11" s="208">
        <v>2</v>
      </c>
      <c r="P11" s="58"/>
    </row>
    <row r="12" spans="1:16" s="11" customFormat="1" ht="34.5" customHeight="1">
      <c r="A12" s="12" t="s">
        <v>10</v>
      </c>
      <c r="B12" s="41" t="s">
        <v>86</v>
      </c>
      <c r="C12" s="204">
        <f t="shared" si="1"/>
        <v>1001</v>
      </c>
      <c r="D12" s="205">
        <v>26</v>
      </c>
      <c r="E12" s="205">
        <v>49</v>
      </c>
      <c r="F12" s="205">
        <v>199</v>
      </c>
      <c r="G12" s="205">
        <v>48</v>
      </c>
      <c r="H12" s="205">
        <v>149</v>
      </c>
      <c r="I12" s="205">
        <v>199</v>
      </c>
      <c r="J12" s="205">
        <v>197</v>
      </c>
      <c r="K12" s="205">
        <v>63</v>
      </c>
      <c r="L12" s="206">
        <v>24</v>
      </c>
      <c r="M12" s="205">
        <v>34</v>
      </c>
      <c r="N12" s="205">
        <v>4</v>
      </c>
      <c r="O12" s="209">
        <v>9</v>
      </c>
      <c r="P12" s="58"/>
    </row>
    <row r="13" spans="1:16" s="10" customFormat="1" ht="34.5" customHeight="1">
      <c r="A13" s="341" t="s">
        <v>120</v>
      </c>
      <c r="B13" s="40" t="s">
        <v>161</v>
      </c>
      <c r="C13" s="200">
        <f t="shared" si="1"/>
        <v>17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8</v>
      </c>
      <c r="J13" s="202">
        <v>9</v>
      </c>
      <c r="K13" s="202">
        <v>0</v>
      </c>
      <c r="L13" s="202">
        <v>0</v>
      </c>
      <c r="M13" s="202">
        <v>0</v>
      </c>
      <c r="N13" s="202">
        <v>0</v>
      </c>
      <c r="O13" s="210">
        <v>0</v>
      </c>
      <c r="P13" s="58"/>
    </row>
    <row r="14" spans="1:16" s="11" customFormat="1" ht="34.5" customHeight="1">
      <c r="A14" s="341"/>
      <c r="B14" s="41" t="s">
        <v>86</v>
      </c>
      <c r="C14" s="204">
        <f t="shared" si="1"/>
        <v>58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13</v>
      </c>
      <c r="J14" s="206">
        <v>45</v>
      </c>
      <c r="K14" s="206">
        <v>0</v>
      </c>
      <c r="L14" s="206">
        <v>0</v>
      </c>
      <c r="M14" s="206">
        <v>0</v>
      </c>
      <c r="N14" s="206">
        <v>0</v>
      </c>
      <c r="O14" s="209">
        <v>0</v>
      </c>
      <c r="P14" s="58"/>
    </row>
    <row r="15" spans="1:16" s="10" customFormat="1" ht="34.5" customHeight="1">
      <c r="A15" s="341" t="s">
        <v>233</v>
      </c>
      <c r="B15" s="40" t="s">
        <v>161</v>
      </c>
      <c r="C15" s="200">
        <f t="shared" si="1"/>
        <v>20</v>
      </c>
      <c r="D15" s="202">
        <v>2</v>
      </c>
      <c r="E15" s="202">
        <v>4</v>
      </c>
      <c r="F15" s="202">
        <v>2</v>
      </c>
      <c r="G15" s="201">
        <v>2</v>
      </c>
      <c r="H15" s="201">
        <v>0</v>
      </c>
      <c r="I15" s="201">
        <v>6</v>
      </c>
      <c r="J15" s="201">
        <v>2</v>
      </c>
      <c r="K15" s="202">
        <v>0</v>
      </c>
      <c r="L15" s="202">
        <v>2</v>
      </c>
      <c r="M15" s="202">
        <v>0</v>
      </c>
      <c r="N15" s="202">
        <v>0</v>
      </c>
      <c r="O15" s="208">
        <v>0</v>
      </c>
      <c r="P15" s="58"/>
    </row>
    <row r="16" spans="1:16" s="11" customFormat="1" ht="34.5" customHeight="1">
      <c r="A16" s="342"/>
      <c r="B16" s="55" t="s">
        <v>86</v>
      </c>
      <c r="C16" s="211">
        <f t="shared" si="1"/>
        <v>46</v>
      </c>
      <c r="D16" s="212">
        <v>10</v>
      </c>
      <c r="E16" s="212">
        <v>8</v>
      </c>
      <c r="F16" s="212">
        <v>4</v>
      </c>
      <c r="G16" s="213">
        <v>4</v>
      </c>
      <c r="H16" s="213">
        <v>0</v>
      </c>
      <c r="I16" s="213">
        <v>12</v>
      </c>
      <c r="J16" s="213">
        <v>4</v>
      </c>
      <c r="K16" s="212">
        <v>0</v>
      </c>
      <c r="L16" s="212">
        <v>4</v>
      </c>
      <c r="M16" s="212">
        <v>0</v>
      </c>
      <c r="N16" s="212">
        <v>0</v>
      </c>
      <c r="O16" s="214">
        <v>0</v>
      </c>
      <c r="P16" s="58"/>
    </row>
    <row r="17" ht="19.5" customHeight="1">
      <c r="O17" s="108" t="s">
        <v>6</v>
      </c>
    </row>
    <row r="18" spans="1:2" ht="13.5">
      <c r="A18" s="3"/>
      <c r="B18" s="13"/>
    </row>
  </sheetData>
  <sheetProtection/>
  <mergeCells count="6">
    <mergeCell ref="A4:B4"/>
    <mergeCell ref="A5:A6"/>
    <mergeCell ref="A7:A8"/>
    <mergeCell ref="A9:A10"/>
    <mergeCell ref="A13:A14"/>
    <mergeCell ref="A15:A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N15" sqref="N14:N15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293</v>
      </c>
    </row>
    <row r="2" ht="13.5" customHeight="1">
      <c r="J2" s="113" t="s">
        <v>394</v>
      </c>
    </row>
    <row r="3" spans="1:11" ht="32.25" customHeight="1">
      <c r="A3" s="95"/>
      <c r="B3" s="392" t="s">
        <v>116</v>
      </c>
      <c r="C3" s="392"/>
      <c r="D3" s="215"/>
      <c r="E3" s="56" t="s">
        <v>176</v>
      </c>
      <c r="F3" s="56" t="s">
        <v>117</v>
      </c>
      <c r="G3" s="32" t="s">
        <v>118</v>
      </c>
      <c r="H3" s="56" t="s">
        <v>119</v>
      </c>
      <c r="I3" s="56" t="s">
        <v>120</v>
      </c>
      <c r="J3" s="44" t="s">
        <v>233</v>
      </c>
      <c r="K3" s="15"/>
    </row>
    <row r="4" spans="1:11" ht="24" customHeight="1">
      <c r="A4" s="104"/>
      <c r="B4" s="339" t="s">
        <v>176</v>
      </c>
      <c r="C4" s="339"/>
      <c r="D4" s="20"/>
      <c r="E4" s="190">
        <f aca="true" t="shared" si="0" ref="E4:J4">SUM(E5:E46)</f>
        <v>1811</v>
      </c>
      <c r="F4" s="190">
        <f t="shared" si="0"/>
        <v>469</v>
      </c>
      <c r="G4" s="190">
        <f t="shared" si="0"/>
        <v>237</v>
      </c>
      <c r="H4" s="190">
        <f t="shared" si="0"/>
        <v>1001</v>
      </c>
      <c r="I4" s="190">
        <f t="shared" si="0"/>
        <v>58</v>
      </c>
      <c r="J4" s="191">
        <f t="shared" si="0"/>
        <v>46</v>
      </c>
      <c r="K4" s="15"/>
    </row>
    <row r="5" spans="1:11" ht="17.25" customHeight="1">
      <c r="A5" s="104"/>
      <c r="B5" s="436" t="s">
        <v>496</v>
      </c>
      <c r="C5" s="436"/>
      <c r="D5" s="22"/>
      <c r="E5" s="192">
        <f>SUM(F5:J5)</f>
        <v>183</v>
      </c>
      <c r="F5" s="114">
        <v>56</v>
      </c>
      <c r="G5" s="216">
        <v>24</v>
      </c>
      <c r="H5" s="114">
        <v>87</v>
      </c>
      <c r="I5" s="114">
        <v>14</v>
      </c>
      <c r="J5" s="127">
        <v>2</v>
      </c>
      <c r="K5" s="15"/>
    </row>
    <row r="6" spans="2:11" ht="17.25" customHeight="1">
      <c r="B6" s="341" t="s">
        <v>497</v>
      </c>
      <c r="C6" s="341"/>
      <c r="D6" s="4"/>
      <c r="E6" s="193">
        <f aca="true" t="shared" si="1" ref="E6:E46">SUM(F6:J6)</f>
        <v>2</v>
      </c>
      <c r="F6" s="122">
        <v>0</v>
      </c>
      <c r="G6" s="122">
        <v>0</v>
      </c>
      <c r="H6" s="122">
        <v>0</v>
      </c>
      <c r="I6" s="122">
        <v>0</v>
      </c>
      <c r="J6" s="123">
        <v>2</v>
      </c>
      <c r="K6" s="15"/>
    </row>
    <row r="7" spans="2:11" ht="17.25" customHeight="1">
      <c r="B7" s="341" t="s">
        <v>498</v>
      </c>
      <c r="C7" s="341"/>
      <c r="D7" s="4"/>
      <c r="E7" s="193">
        <f t="shared" si="1"/>
        <v>92</v>
      </c>
      <c r="F7" s="122">
        <v>16</v>
      </c>
      <c r="G7" s="122">
        <v>0</v>
      </c>
      <c r="H7" s="122">
        <v>74</v>
      </c>
      <c r="I7" s="122">
        <v>0</v>
      </c>
      <c r="J7" s="123">
        <v>2</v>
      </c>
      <c r="K7" s="15"/>
    </row>
    <row r="8" spans="2:11" ht="17.25" customHeight="1">
      <c r="B8" s="341" t="s">
        <v>499</v>
      </c>
      <c r="C8" s="341"/>
      <c r="D8" s="4"/>
      <c r="E8" s="193">
        <f t="shared" si="1"/>
        <v>19</v>
      </c>
      <c r="F8" s="122">
        <v>16</v>
      </c>
      <c r="G8" s="122">
        <v>0</v>
      </c>
      <c r="H8" s="122">
        <v>1</v>
      </c>
      <c r="I8" s="122">
        <v>0</v>
      </c>
      <c r="J8" s="123">
        <v>2</v>
      </c>
      <c r="K8" s="15"/>
    </row>
    <row r="9" spans="2:11" ht="17.25" customHeight="1">
      <c r="B9" s="341" t="s">
        <v>121</v>
      </c>
      <c r="C9" s="341"/>
      <c r="D9" s="4"/>
      <c r="E9" s="193">
        <f t="shared" si="1"/>
        <v>90</v>
      </c>
      <c r="F9" s="122">
        <v>16</v>
      </c>
      <c r="G9" s="122">
        <v>0</v>
      </c>
      <c r="H9" s="122">
        <v>74</v>
      </c>
      <c r="I9" s="122">
        <v>0</v>
      </c>
      <c r="J9" s="123">
        <v>0</v>
      </c>
      <c r="K9" s="15"/>
    </row>
    <row r="10" spans="2:11" ht="17.25" customHeight="1">
      <c r="B10" s="376" t="s">
        <v>500</v>
      </c>
      <c r="C10" s="4" t="s">
        <v>122</v>
      </c>
      <c r="D10" s="4"/>
      <c r="E10" s="193">
        <f t="shared" si="1"/>
        <v>20</v>
      </c>
      <c r="F10" s="122">
        <v>20</v>
      </c>
      <c r="G10" s="122">
        <v>0</v>
      </c>
      <c r="H10" s="122">
        <v>0</v>
      </c>
      <c r="I10" s="122">
        <v>0</v>
      </c>
      <c r="J10" s="123">
        <v>0</v>
      </c>
      <c r="K10" s="15"/>
    </row>
    <row r="11" spans="2:11" ht="17.25" customHeight="1">
      <c r="B11" s="376"/>
      <c r="C11" s="4" t="s">
        <v>123</v>
      </c>
      <c r="D11" s="4"/>
      <c r="E11" s="193">
        <f t="shared" si="1"/>
        <v>91</v>
      </c>
      <c r="F11" s="122">
        <v>8</v>
      </c>
      <c r="G11" s="122">
        <v>0</v>
      </c>
      <c r="H11" s="122">
        <v>83</v>
      </c>
      <c r="I11" s="122">
        <v>0</v>
      </c>
      <c r="J11" s="123">
        <v>0</v>
      </c>
      <c r="K11" s="15"/>
    </row>
    <row r="12" spans="2:11" ht="17.25" customHeight="1">
      <c r="B12" s="376"/>
      <c r="C12" s="4" t="s">
        <v>501</v>
      </c>
      <c r="D12" s="4"/>
      <c r="E12" s="193">
        <f t="shared" si="1"/>
        <v>12</v>
      </c>
      <c r="F12" s="122">
        <v>12</v>
      </c>
      <c r="G12" s="122">
        <v>0</v>
      </c>
      <c r="H12" s="122">
        <v>0</v>
      </c>
      <c r="I12" s="122">
        <v>0</v>
      </c>
      <c r="J12" s="123">
        <v>0</v>
      </c>
      <c r="K12" s="15"/>
    </row>
    <row r="13" spans="2:11" ht="17.25" customHeight="1">
      <c r="B13" s="341" t="s">
        <v>124</v>
      </c>
      <c r="C13" s="341"/>
      <c r="D13" s="4"/>
      <c r="E13" s="193">
        <f t="shared" si="1"/>
        <v>34</v>
      </c>
      <c r="F13" s="122">
        <v>0</v>
      </c>
      <c r="G13" s="122">
        <v>0</v>
      </c>
      <c r="H13" s="122">
        <v>34</v>
      </c>
      <c r="I13" s="122">
        <v>0</v>
      </c>
      <c r="J13" s="123">
        <v>0</v>
      </c>
      <c r="K13" s="15"/>
    </row>
    <row r="14" spans="2:11" ht="17.25" customHeight="1">
      <c r="B14" s="341" t="s">
        <v>502</v>
      </c>
      <c r="C14" s="341"/>
      <c r="D14" s="4"/>
      <c r="E14" s="193">
        <f t="shared" si="1"/>
        <v>83</v>
      </c>
      <c r="F14" s="122">
        <v>40</v>
      </c>
      <c r="G14" s="122">
        <v>24</v>
      </c>
      <c r="H14" s="122">
        <v>19</v>
      </c>
      <c r="I14" s="122">
        <v>0</v>
      </c>
      <c r="J14" s="123">
        <v>0</v>
      </c>
      <c r="K14" s="15"/>
    </row>
    <row r="15" spans="2:11" ht="17.25" customHeight="1">
      <c r="B15" s="341" t="s">
        <v>503</v>
      </c>
      <c r="C15" s="341"/>
      <c r="D15" s="4"/>
      <c r="E15" s="193">
        <f t="shared" si="1"/>
        <v>32</v>
      </c>
      <c r="F15" s="122">
        <v>6</v>
      </c>
      <c r="G15" s="122">
        <v>9</v>
      </c>
      <c r="H15" s="122">
        <v>17</v>
      </c>
      <c r="I15" s="122">
        <v>0</v>
      </c>
      <c r="J15" s="123">
        <v>0</v>
      </c>
      <c r="K15" s="15"/>
    </row>
    <row r="16" spans="2:11" ht="17.25" customHeight="1">
      <c r="B16" s="341" t="s">
        <v>125</v>
      </c>
      <c r="C16" s="341"/>
      <c r="D16" s="4"/>
      <c r="E16" s="193">
        <f t="shared" si="1"/>
        <v>83</v>
      </c>
      <c r="F16" s="122">
        <v>40</v>
      </c>
      <c r="G16" s="122">
        <v>24</v>
      </c>
      <c r="H16" s="122">
        <v>19</v>
      </c>
      <c r="I16" s="122">
        <v>0</v>
      </c>
      <c r="J16" s="123">
        <v>0</v>
      </c>
      <c r="K16" s="15"/>
    </row>
    <row r="17" spans="2:11" ht="17.25" customHeight="1">
      <c r="B17" s="341" t="s">
        <v>126</v>
      </c>
      <c r="C17" s="341"/>
      <c r="D17" s="4"/>
      <c r="E17" s="193">
        <f t="shared" si="1"/>
        <v>17</v>
      </c>
      <c r="F17" s="122">
        <v>0</v>
      </c>
      <c r="G17" s="122">
        <v>0</v>
      </c>
      <c r="H17" s="122">
        <v>17</v>
      </c>
      <c r="I17" s="122">
        <v>0</v>
      </c>
      <c r="J17" s="123">
        <v>0</v>
      </c>
      <c r="K17" s="15"/>
    </row>
    <row r="18" spans="2:11" ht="17.25" customHeight="1">
      <c r="B18" s="341" t="s">
        <v>127</v>
      </c>
      <c r="C18" s="341"/>
      <c r="D18" s="4"/>
      <c r="E18" s="193">
        <f t="shared" si="1"/>
        <v>92</v>
      </c>
      <c r="F18" s="122">
        <v>40</v>
      </c>
      <c r="G18" s="122">
        <v>24</v>
      </c>
      <c r="H18" s="122">
        <v>22</v>
      </c>
      <c r="I18" s="122">
        <v>6</v>
      </c>
      <c r="J18" s="123">
        <v>0</v>
      </c>
      <c r="K18" s="15"/>
    </row>
    <row r="19" spans="2:11" ht="17.25" customHeight="1">
      <c r="B19" s="341" t="s">
        <v>504</v>
      </c>
      <c r="C19" s="341"/>
      <c r="D19" s="4"/>
      <c r="E19" s="193">
        <f t="shared" si="1"/>
        <v>17</v>
      </c>
      <c r="F19" s="122">
        <v>0</v>
      </c>
      <c r="G19" s="122">
        <v>0</v>
      </c>
      <c r="H19" s="122">
        <v>17</v>
      </c>
      <c r="I19" s="122">
        <v>0</v>
      </c>
      <c r="J19" s="123">
        <v>0</v>
      </c>
      <c r="K19" s="15"/>
    </row>
    <row r="20" spans="2:11" ht="17.25" customHeight="1">
      <c r="B20" s="341" t="s">
        <v>128</v>
      </c>
      <c r="C20" s="341"/>
      <c r="D20" s="4"/>
      <c r="E20" s="193">
        <f t="shared" si="1"/>
        <v>17</v>
      </c>
      <c r="F20" s="122">
        <v>0</v>
      </c>
      <c r="G20" s="122">
        <v>0</v>
      </c>
      <c r="H20" s="122">
        <v>17</v>
      </c>
      <c r="I20" s="122">
        <v>0</v>
      </c>
      <c r="J20" s="123">
        <v>0</v>
      </c>
      <c r="K20" s="15"/>
    </row>
    <row r="21" spans="2:11" ht="17.25" customHeight="1">
      <c r="B21" s="341" t="s">
        <v>505</v>
      </c>
      <c r="C21" s="341"/>
      <c r="D21" s="4"/>
      <c r="E21" s="193">
        <f t="shared" si="1"/>
        <v>0</v>
      </c>
      <c r="F21" s="122">
        <v>0</v>
      </c>
      <c r="G21" s="122">
        <v>0</v>
      </c>
      <c r="H21" s="122">
        <v>0</v>
      </c>
      <c r="I21" s="122">
        <v>0</v>
      </c>
      <c r="J21" s="123">
        <v>0</v>
      </c>
      <c r="K21" s="15"/>
    </row>
    <row r="22" spans="2:11" ht="17.25" customHeight="1">
      <c r="B22" s="341" t="s">
        <v>129</v>
      </c>
      <c r="C22" s="341"/>
      <c r="D22" s="4"/>
      <c r="E22" s="193">
        <f t="shared" si="1"/>
        <v>63</v>
      </c>
      <c r="F22" s="122">
        <v>20</v>
      </c>
      <c r="G22" s="122">
        <v>24</v>
      </c>
      <c r="H22" s="122">
        <v>19</v>
      </c>
      <c r="I22" s="122">
        <v>0</v>
      </c>
      <c r="J22" s="123">
        <v>0</v>
      </c>
      <c r="K22" s="15"/>
    </row>
    <row r="23" spans="2:11" ht="17.25" customHeight="1">
      <c r="B23" s="341" t="s">
        <v>130</v>
      </c>
      <c r="C23" s="341"/>
      <c r="D23" s="4"/>
      <c r="E23" s="193">
        <f t="shared" si="1"/>
        <v>83</v>
      </c>
      <c r="F23" s="122">
        <v>40</v>
      </c>
      <c r="G23" s="122">
        <v>24</v>
      </c>
      <c r="H23" s="122">
        <v>19</v>
      </c>
      <c r="I23" s="122">
        <v>0</v>
      </c>
      <c r="J23" s="123">
        <v>0</v>
      </c>
      <c r="K23" s="15"/>
    </row>
    <row r="24" spans="2:11" ht="17.25" customHeight="1">
      <c r="B24" s="341" t="s">
        <v>131</v>
      </c>
      <c r="C24" s="341"/>
      <c r="D24" s="4"/>
      <c r="E24" s="193">
        <f t="shared" si="1"/>
        <v>81</v>
      </c>
      <c r="F24" s="122">
        <v>40</v>
      </c>
      <c r="G24" s="122">
        <v>24</v>
      </c>
      <c r="H24" s="122">
        <v>17</v>
      </c>
      <c r="I24" s="122">
        <v>0</v>
      </c>
      <c r="J24" s="123">
        <v>0</v>
      </c>
      <c r="K24" s="15"/>
    </row>
    <row r="25" spans="2:11" ht="17.25" customHeight="1">
      <c r="B25" s="341" t="s">
        <v>132</v>
      </c>
      <c r="C25" s="341"/>
      <c r="D25" s="4"/>
      <c r="E25" s="193">
        <f t="shared" si="1"/>
        <v>81</v>
      </c>
      <c r="F25" s="122">
        <v>40</v>
      </c>
      <c r="G25" s="122">
        <v>24</v>
      </c>
      <c r="H25" s="122">
        <v>17</v>
      </c>
      <c r="I25" s="122">
        <v>0</v>
      </c>
      <c r="J25" s="123">
        <v>0</v>
      </c>
      <c r="K25" s="15"/>
    </row>
    <row r="26" spans="2:11" ht="17.25" customHeight="1">
      <c r="B26" s="341" t="s">
        <v>133</v>
      </c>
      <c r="C26" s="341"/>
      <c r="D26" s="4"/>
      <c r="E26" s="193">
        <f t="shared" si="1"/>
        <v>19</v>
      </c>
      <c r="F26" s="122">
        <v>0</v>
      </c>
      <c r="G26" s="122">
        <v>0</v>
      </c>
      <c r="H26" s="122">
        <v>19</v>
      </c>
      <c r="I26" s="122">
        <v>0</v>
      </c>
      <c r="J26" s="123">
        <v>0</v>
      </c>
      <c r="K26" s="15"/>
    </row>
    <row r="27" spans="2:11" ht="17.25" customHeight="1">
      <c r="B27" s="341" t="s">
        <v>134</v>
      </c>
      <c r="C27" s="341"/>
      <c r="D27" s="4"/>
      <c r="E27" s="193">
        <f t="shared" si="1"/>
        <v>17</v>
      </c>
      <c r="F27" s="122">
        <v>0</v>
      </c>
      <c r="G27" s="122">
        <v>0</v>
      </c>
      <c r="H27" s="122">
        <v>17</v>
      </c>
      <c r="I27" s="122">
        <v>0</v>
      </c>
      <c r="J27" s="123">
        <v>0</v>
      </c>
      <c r="K27" s="15"/>
    </row>
    <row r="28" spans="2:11" ht="17.25" customHeight="1">
      <c r="B28" s="341" t="s">
        <v>506</v>
      </c>
      <c r="C28" s="341"/>
      <c r="D28" s="4"/>
      <c r="E28" s="193">
        <f t="shared" si="1"/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  <c r="K28" s="15"/>
    </row>
    <row r="29" spans="2:11" ht="17.25" customHeight="1">
      <c r="B29" s="341" t="s">
        <v>320</v>
      </c>
      <c r="C29" s="341"/>
      <c r="D29" s="4"/>
      <c r="E29" s="193">
        <f t="shared" si="1"/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5"/>
    </row>
    <row r="30" spans="2:11" ht="17.25" customHeight="1">
      <c r="B30" s="341" t="s">
        <v>135</v>
      </c>
      <c r="C30" s="341"/>
      <c r="D30" s="4"/>
      <c r="E30" s="193">
        <f t="shared" si="1"/>
        <v>1</v>
      </c>
      <c r="F30" s="122">
        <v>0</v>
      </c>
      <c r="G30" s="122">
        <v>0</v>
      </c>
      <c r="H30" s="122">
        <v>1</v>
      </c>
      <c r="I30" s="122">
        <v>0</v>
      </c>
      <c r="J30" s="123">
        <v>0</v>
      </c>
      <c r="K30" s="15"/>
    </row>
    <row r="31" spans="2:11" ht="17.25" customHeight="1">
      <c r="B31" s="341" t="s">
        <v>507</v>
      </c>
      <c r="C31" s="341"/>
      <c r="D31" s="4"/>
      <c r="E31" s="193">
        <f t="shared" si="1"/>
        <v>22</v>
      </c>
      <c r="F31" s="122">
        <v>0</v>
      </c>
      <c r="G31" s="122">
        <v>0</v>
      </c>
      <c r="H31" s="122">
        <v>19</v>
      </c>
      <c r="I31" s="122">
        <v>3</v>
      </c>
      <c r="J31" s="123">
        <v>0</v>
      </c>
      <c r="K31" s="15"/>
    </row>
    <row r="32" spans="2:11" ht="17.25" customHeight="1">
      <c r="B32" s="341" t="s">
        <v>508</v>
      </c>
      <c r="C32" s="341"/>
      <c r="D32" s="4"/>
      <c r="E32" s="193">
        <f t="shared" si="1"/>
        <v>22</v>
      </c>
      <c r="F32" s="122">
        <v>0</v>
      </c>
      <c r="G32" s="122">
        <v>0</v>
      </c>
      <c r="H32" s="122">
        <v>19</v>
      </c>
      <c r="I32" s="122">
        <v>3</v>
      </c>
      <c r="J32" s="123">
        <v>0</v>
      </c>
      <c r="K32" s="15"/>
    </row>
    <row r="33" spans="2:11" ht="17.25" customHeight="1">
      <c r="B33" s="341" t="s">
        <v>273</v>
      </c>
      <c r="C33" s="341"/>
      <c r="D33" s="4"/>
      <c r="E33" s="193">
        <f t="shared" si="1"/>
        <v>19</v>
      </c>
      <c r="F33" s="122">
        <v>0</v>
      </c>
      <c r="G33" s="122">
        <v>0</v>
      </c>
      <c r="H33" s="122">
        <v>19</v>
      </c>
      <c r="I33" s="122">
        <v>0</v>
      </c>
      <c r="J33" s="123">
        <v>0</v>
      </c>
      <c r="K33" s="15"/>
    </row>
    <row r="34" spans="2:11" ht="17.25" customHeight="1">
      <c r="B34" s="341" t="s">
        <v>136</v>
      </c>
      <c r="C34" s="341"/>
      <c r="D34" s="4"/>
      <c r="E34" s="193">
        <f t="shared" si="1"/>
        <v>19</v>
      </c>
      <c r="F34" s="122">
        <v>0</v>
      </c>
      <c r="G34" s="122">
        <v>0</v>
      </c>
      <c r="H34" s="122">
        <v>19</v>
      </c>
      <c r="I34" s="122">
        <v>0</v>
      </c>
      <c r="J34" s="123">
        <v>0</v>
      </c>
      <c r="K34" s="15"/>
    </row>
    <row r="35" spans="2:11" ht="17.25" customHeight="1">
      <c r="B35" s="341" t="s">
        <v>337</v>
      </c>
      <c r="C35" s="341"/>
      <c r="D35" s="4"/>
      <c r="E35" s="193">
        <f t="shared" si="1"/>
        <v>19</v>
      </c>
      <c r="F35" s="122">
        <v>0</v>
      </c>
      <c r="G35" s="122">
        <v>0</v>
      </c>
      <c r="H35" s="122">
        <v>19</v>
      </c>
      <c r="I35" s="122">
        <v>0</v>
      </c>
      <c r="J35" s="123">
        <v>0</v>
      </c>
      <c r="K35" s="15"/>
    </row>
    <row r="36" spans="2:11" ht="17.25" customHeight="1">
      <c r="B36" s="341" t="s">
        <v>137</v>
      </c>
      <c r="C36" s="341"/>
      <c r="D36" s="4"/>
      <c r="E36" s="193">
        <f t="shared" si="1"/>
        <v>167</v>
      </c>
      <c r="F36" s="122">
        <v>0</v>
      </c>
      <c r="G36" s="122">
        <v>0</v>
      </c>
      <c r="H36" s="122">
        <v>153</v>
      </c>
      <c r="I36" s="122">
        <v>14</v>
      </c>
      <c r="J36" s="123">
        <v>0</v>
      </c>
      <c r="K36" s="15"/>
    </row>
    <row r="37" spans="2:11" ht="17.25" customHeight="1">
      <c r="B37" s="341" t="s">
        <v>138</v>
      </c>
      <c r="C37" s="341"/>
      <c r="D37" s="4"/>
      <c r="E37" s="193">
        <f t="shared" si="1"/>
        <v>9</v>
      </c>
      <c r="F37" s="122">
        <v>0</v>
      </c>
      <c r="G37" s="122">
        <v>0</v>
      </c>
      <c r="H37" s="122">
        <v>0</v>
      </c>
      <c r="I37" s="122">
        <v>9</v>
      </c>
      <c r="J37" s="123">
        <v>0</v>
      </c>
      <c r="K37" s="15"/>
    </row>
    <row r="38" spans="2:11" ht="17.25" customHeight="1">
      <c r="B38" s="376" t="s">
        <v>139</v>
      </c>
      <c r="C38" s="4" t="s">
        <v>140</v>
      </c>
      <c r="D38" s="4"/>
      <c r="E38" s="193">
        <f t="shared" si="1"/>
        <v>17</v>
      </c>
      <c r="F38" s="122">
        <v>0</v>
      </c>
      <c r="G38" s="122">
        <v>0</v>
      </c>
      <c r="H38" s="122">
        <v>17</v>
      </c>
      <c r="I38" s="122">
        <v>0</v>
      </c>
      <c r="J38" s="123">
        <v>0</v>
      </c>
      <c r="K38" s="15"/>
    </row>
    <row r="39" spans="2:11" ht="17.25" customHeight="1">
      <c r="B39" s="376"/>
      <c r="C39" s="4" t="s">
        <v>141</v>
      </c>
      <c r="D39" s="4"/>
      <c r="E39" s="193">
        <f t="shared" si="1"/>
        <v>17</v>
      </c>
      <c r="F39" s="122">
        <v>0</v>
      </c>
      <c r="G39" s="122">
        <v>0</v>
      </c>
      <c r="H39" s="122">
        <v>17</v>
      </c>
      <c r="I39" s="122">
        <v>0</v>
      </c>
      <c r="J39" s="123">
        <v>0</v>
      </c>
      <c r="K39" s="15"/>
    </row>
    <row r="40" spans="2:11" ht="17.25" customHeight="1">
      <c r="B40" s="376"/>
      <c r="C40" s="4" t="s">
        <v>142</v>
      </c>
      <c r="D40" s="4"/>
      <c r="E40" s="193">
        <f t="shared" si="1"/>
        <v>52</v>
      </c>
      <c r="F40" s="122">
        <v>9</v>
      </c>
      <c r="G40" s="122">
        <v>0</v>
      </c>
      <c r="H40" s="122">
        <v>43</v>
      </c>
      <c r="I40" s="122">
        <v>0</v>
      </c>
      <c r="J40" s="123">
        <v>0</v>
      </c>
      <c r="K40" s="15"/>
    </row>
    <row r="41" spans="2:11" ht="17.25" customHeight="1">
      <c r="B41" s="341" t="s">
        <v>143</v>
      </c>
      <c r="C41" s="341"/>
      <c r="D41" s="4"/>
      <c r="E41" s="193">
        <f t="shared" si="1"/>
        <v>20</v>
      </c>
      <c r="F41" s="122">
        <v>0</v>
      </c>
      <c r="G41" s="122">
        <v>0</v>
      </c>
      <c r="H41" s="122">
        <v>18</v>
      </c>
      <c r="I41" s="122">
        <v>0</v>
      </c>
      <c r="J41" s="123">
        <v>2</v>
      </c>
      <c r="K41" s="15"/>
    </row>
    <row r="42" spans="2:11" ht="17.25" customHeight="1">
      <c r="B42" s="341" t="s">
        <v>379</v>
      </c>
      <c r="C42" s="341"/>
      <c r="D42" s="4"/>
      <c r="E42" s="193">
        <f t="shared" si="1"/>
        <v>34</v>
      </c>
      <c r="F42" s="122">
        <v>0</v>
      </c>
      <c r="G42" s="122">
        <v>0</v>
      </c>
      <c r="H42" s="122">
        <v>34</v>
      </c>
      <c r="I42" s="122">
        <v>0</v>
      </c>
      <c r="J42" s="123">
        <v>0</v>
      </c>
      <c r="K42" s="15"/>
    </row>
    <row r="43" spans="2:11" ht="17.25" customHeight="1">
      <c r="B43" s="341" t="s">
        <v>4</v>
      </c>
      <c r="C43" s="341"/>
      <c r="D43" s="4"/>
      <c r="E43" s="193">
        <f t="shared" si="1"/>
        <v>30</v>
      </c>
      <c r="F43" s="122">
        <v>0</v>
      </c>
      <c r="G43" s="122">
        <v>0</v>
      </c>
      <c r="H43" s="122">
        <v>30</v>
      </c>
      <c r="I43" s="122">
        <v>0</v>
      </c>
      <c r="J43" s="123">
        <v>0</v>
      </c>
      <c r="K43" s="15"/>
    </row>
    <row r="44" spans="2:11" ht="17.25" customHeight="1">
      <c r="B44" s="341" t="s">
        <v>144</v>
      </c>
      <c r="C44" s="341"/>
      <c r="D44" s="4"/>
      <c r="E44" s="193">
        <f t="shared" si="1"/>
        <v>15</v>
      </c>
      <c r="F44" s="122">
        <v>15</v>
      </c>
      <c r="G44" s="122">
        <v>0</v>
      </c>
      <c r="H44" s="122">
        <v>0</v>
      </c>
      <c r="I44" s="122">
        <v>0</v>
      </c>
      <c r="J44" s="123">
        <v>0</v>
      </c>
      <c r="K44" s="15"/>
    </row>
    <row r="45" spans="2:11" ht="17.25" customHeight="1">
      <c r="B45" s="341" t="s">
        <v>387</v>
      </c>
      <c r="C45" s="341"/>
      <c r="D45" s="4"/>
      <c r="E45" s="193">
        <f>SUM(F45:J45)</f>
        <v>36</v>
      </c>
      <c r="F45" s="122">
        <v>0</v>
      </c>
      <c r="G45" s="122">
        <v>0</v>
      </c>
      <c r="H45" s="122">
        <v>0</v>
      </c>
      <c r="I45" s="122">
        <v>0</v>
      </c>
      <c r="J45" s="123">
        <v>36</v>
      </c>
      <c r="K45" s="15"/>
    </row>
    <row r="46" spans="1:11" ht="17.25" customHeight="1">
      <c r="A46" s="52"/>
      <c r="B46" s="342" t="s">
        <v>233</v>
      </c>
      <c r="C46" s="342"/>
      <c r="D46" s="48"/>
      <c r="E46" s="195">
        <f t="shared" si="1"/>
        <v>84</v>
      </c>
      <c r="F46" s="118">
        <v>35</v>
      </c>
      <c r="G46" s="118">
        <v>36</v>
      </c>
      <c r="H46" s="118">
        <v>4</v>
      </c>
      <c r="I46" s="118">
        <v>9</v>
      </c>
      <c r="J46" s="119">
        <v>0</v>
      </c>
      <c r="K46" s="15"/>
    </row>
    <row r="47" spans="1:4" ht="7.5" customHeight="1">
      <c r="A47" s="15"/>
      <c r="B47" s="3"/>
      <c r="C47" s="3"/>
      <c r="D47" s="3"/>
    </row>
    <row r="48" spans="2:10" ht="13.5">
      <c r="B48" s="3"/>
      <c r="C48" s="3"/>
      <c r="D48" s="3"/>
      <c r="J48" s="16" t="s">
        <v>255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59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9:C9"/>
    <mergeCell ref="B10:B12"/>
    <mergeCell ref="B13:C13"/>
    <mergeCell ref="B14:C14"/>
    <mergeCell ref="B15:C15"/>
    <mergeCell ref="B16:C16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0.74609375" style="176" customWidth="1"/>
    <col min="2" max="2" width="21.375" style="176" customWidth="1"/>
    <col min="3" max="3" width="0.875" style="176" customWidth="1"/>
    <col min="4" max="8" width="10.625" style="176" customWidth="1"/>
    <col min="9" max="9" width="12.25390625" style="176" customWidth="1"/>
    <col min="10" max="10" width="7.125" style="176" customWidth="1"/>
    <col min="11" max="14" width="5.625" style="176" customWidth="1"/>
    <col min="15" max="15" width="6.125" style="176" customWidth="1"/>
    <col min="16" max="22" width="5.625" style="176" customWidth="1"/>
    <col min="23" max="16384" width="9.00390625" style="176" customWidth="1"/>
  </cols>
  <sheetData>
    <row r="1" ht="26.25" customHeight="1"/>
    <row r="2" ht="18.75" customHeight="1"/>
    <row r="3" spans="1:3" ht="18.75" customHeight="1">
      <c r="A3" s="1" t="s">
        <v>282</v>
      </c>
      <c r="C3" s="1"/>
    </row>
    <row r="4" ht="13.5" customHeight="1">
      <c r="I4" s="16" t="str">
        <f>'[1]1(1) 試験検査の実施件数'!$P$4</f>
        <v>平成28年度</v>
      </c>
    </row>
    <row r="5" spans="1:9" ht="21" customHeight="1">
      <c r="A5" s="179"/>
      <c r="B5" s="314" t="s">
        <v>170</v>
      </c>
      <c r="C5" s="92"/>
      <c r="D5" s="311" t="s">
        <v>171</v>
      </c>
      <c r="E5" s="311"/>
      <c r="F5" s="311"/>
      <c r="G5" s="311"/>
      <c r="H5" s="311"/>
      <c r="I5" s="312" t="s">
        <v>172</v>
      </c>
    </row>
    <row r="6" spans="2:9" ht="33" customHeight="1">
      <c r="B6" s="315"/>
      <c r="C6" s="93"/>
      <c r="D6" s="21" t="s">
        <v>173</v>
      </c>
      <c r="E6" s="26" t="s">
        <v>174</v>
      </c>
      <c r="F6" s="21" t="s">
        <v>175</v>
      </c>
      <c r="G6" s="26" t="s">
        <v>294</v>
      </c>
      <c r="H6" s="21" t="s">
        <v>233</v>
      </c>
      <c r="I6" s="313"/>
    </row>
    <row r="7" spans="1:9" ht="27" customHeight="1">
      <c r="A7" s="180"/>
      <c r="B7" s="94" t="s">
        <v>176</v>
      </c>
      <c r="C7" s="20"/>
      <c r="D7" s="181">
        <f aca="true" t="shared" si="0" ref="D7:I7">SUM(D8:D26)</f>
        <v>2281</v>
      </c>
      <c r="E7" s="181">
        <f t="shared" si="0"/>
        <v>654</v>
      </c>
      <c r="F7" s="181">
        <f t="shared" si="0"/>
        <v>26957</v>
      </c>
      <c r="G7" s="181">
        <f t="shared" si="0"/>
        <v>0</v>
      </c>
      <c r="H7" s="181">
        <f t="shared" si="0"/>
        <v>22488</v>
      </c>
      <c r="I7" s="182">
        <f t="shared" si="0"/>
        <v>439</v>
      </c>
    </row>
    <row r="8" spans="2:9" ht="27" customHeight="1">
      <c r="B8" s="35" t="s">
        <v>217</v>
      </c>
      <c r="C8" s="22"/>
      <c r="D8" s="169">
        <v>105</v>
      </c>
      <c r="E8" s="169">
        <v>0</v>
      </c>
      <c r="F8" s="169">
        <v>0</v>
      </c>
      <c r="G8" s="169">
        <v>0</v>
      </c>
      <c r="H8" s="169">
        <v>0</v>
      </c>
      <c r="I8" s="170">
        <v>0</v>
      </c>
    </row>
    <row r="9" spans="2:9" ht="27" customHeight="1">
      <c r="B9" s="5" t="s">
        <v>177</v>
      </c>
      <c r="C9" s="19"/>
      <c r="D9" s="171">
        <v>491</v>
      </c>
      <c r="E9" s="171">
        <v>0</v>
      </c>
      <c r="F9" s="171">
        <v>0</v>
      </c>
      <c r="G9" s="171">
        <v>0</v>
      </c>
      <c r="H9" s="171">
        <v>0</v>
      </c>
      <c r="I9" s="172">
        <v>426</v>
      </c>
    </row>
    <row r="10" spans="2:9" ht="27" customHeight="1">
      <c r="B10" s="4" t="s">
        <v>228</v>
      </c>
      <c r="C10" s="27"/>
      <c r="D10" s="171">
        <v>90</v>
      </c>
      <c r="E10" s="171">
        <v>0</v>
      </c>
      <c r="F10" s="171">
        <v>0</v>
      </c>
      <c r="G10" s="171">
        <v>0</v>
      </c>
      <c r="H10" s="171">
        <v>0</v>
      </c>
      <c r="I10" s="172">
        <v>0</v>
      </c>
    </row>
    <row r="11" spans="2:9" ht="27" customHeight="1">
      <c r="B11" s="4" t="s">
        <v>230</v>
      </c>
      <c r="C11" s="27"/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2">
        <v>0</v>
      </c>
    </row>
    <row r="12" spans="2:9" ht="27" customHeight="1">
      <c r="B12" s="4" t="s">
        <v>234</v>
      </c>
      <c r="C12" s="27"/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2">
        <v>0</v>
      </c>
    </row>
    <row r="13" spans="2:9" ht="27" customHeight="1">
      <c r="B13" s="4" t="s">
        <v>238</v>
      </c>
      <c r="C13" s="27"/>
      <c r="D13" s="171">
        <v>490</v>
      </c>
      <c r="E13" s="171">
        <v>0</v>
      </c>
      <c r="F13" s="171">
        <v>0</v>
      </c>
      <c r="G13" s="171">
        <v>0</v>
      </c>
      <c r="H13" s="171">
        <v>0</v>
      </c>
      <c r="I13" s="172">
        <v>0</v>
      </c>
    </row>
    <row r="14" spans="2:9" ht="27" customHeight="1">
      <c r="B14" s="4" t="s">
        <v>241</v>
      </c>
      <c r="C14" s="27"/>
      <c r="D14" s="171">
        <v>0</v>
      </c>
      <c r="E14" s="171">
        <v>0</v>
      </c>
      <c r="F14" s="171">
        <v>26957</v>
      </c>
      <c r="G14" s="171">
        <v>0</v>
      </c>
      <c r="H14" s="171">
        <v>22488</v>
      </c>
      <c r="I14" s="172">
        <v>0</v>
      </c>
    </row>
    <row r="15" spans="2:9" ht="27" customHeight="1">
      <c r="B15" s="4" t="s">
        <v>243</v>
      </c>
      <c r="C15" s="27"/>
      <c r="D15" s="171">
        <f>358+462</f>
        <v>820</v>
      </c>
      <c r="E15" s="171">
        <v>0</v>
      </c>
      <c r="F15" s="171">
        <v>0</v>
      </c>
      <c r="G15" s="171">
        <v>0</v>
      </c>
      <c r="H15" s="171">
        <v>0</v>
      </c>
      <c r="I15" s="172">
        <v>0</v>
      </c>
    </row>
    <row r="16" spans="2:9" ht="27" customHeight="1">
      <c r="B16" s="4" t="s">
        <v>178</v>
      </c>
      <c r="C16" s="27"/>
      <c r="D16" s="171">
        <v>103</v>
      </c>
      <c r="E16" s="171">
        <v>0</v>
      </c>
      <c r="F16" s="171">
        <v>0</v>
      </c>
      <c r="G16" s="171">
        <v>0</v>
      </c>
      <c r="H16" s="171">
        <v>0</v>
      </c>
      <c r="I16" s="172">
        <v>0</v>
      </c>
    </row>
    <row r="17" spans="2:9" ht="27" customHeight="1">
      <c r="B17" s="4" t="s">
        <v>179</v>
      </c>
      <c r="C17" s="27"/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2">
        <v>0</v>
      </c>
    </row>
    <row r="18" spans="2:9" ht="27" customHeight="1">
      <c r="B18" s="4" t="s">
        <v>262</v>
      </c>
      <c r="C18" s="27"/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2">
        <v>0</v>
      </c>
    </row>
    <row r="19" spans="2:9" ht="27" customHeight="1">
      <c r="B19" s="4" t="s">
        <v>261</v>
      </c>
      <c r="C19" s="27"/>
      <c r="D19" s="171">
        <v>3</v>
      </c>
      <c r="E19" s="171">
        <v>624</v>
      </c>
      <c r="F19" s="171">
        <v>0</v>
      </c>
      <c r="G19" s="171">
        <v>0</v>
      </c>
      <c r="H19" s="171">
        <v>0</v>
      </c>
      <c r="I19" s="172">
        <v>13</v>
      </c>
    </row>
    <row r="20" spans="2:9" ht="27" customHeight="1">
      <c r="B20" s="4" t="s">
        <v>180</v>
      </c>
      <c r="C20" s="27"/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2">
        <v>0</v>
      </c>
    </row>
    <row r="21" spans="2:9" ht="27" customHeight="1">
      <c r="B21" s="4" t="s">
        <v>181</v>
      </c>
      <c r="C21" s="27"/>
      <c r="D21" s="171">
        <v>44</v>
      </c>
      <c r="E21" s="171">
        <v>30</v>
      </c>
      <c r="F21" s="171">
        <v>0</v>
      </c>
      <c r="G21" s="171">
        <v>0</v>
      </c>
      <c r="H21" s="171">
        <v>0</v>
      </c>
      <c r="I21" s="172">
        <v>0</v>
      </c>
    </row>
    <row r="22" spans="2:9" ht="27" customHeight="1">
      <c r="B22" s="4" t="s">
        <v>182</v>
      </c>
      <c r="C22" s="27"/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2">
        <v>0</v>
      </c>
    </row>
    <row r="23" spans="2:9" ht="27" customHeight="1">
      <c r="B23" s="4" t="s">
        <v>183</v>
      </c>
      <c r="C23" s="27"/>
      <c r="D23" s="171">
        <v>135</v>
      </c>
      <c r="E23" s="171">
        <v>0</v>
      </c>
      <c r="F23" s="171">
        <v>0</v>
      </c>
      <c r="G23" s="171">
        <v>0</v>
      </c>
      <c r="H23" s="171">
        <v>0</v>
      </c>
      <c r="I23" s="172">
        <v>0</v>
      </c>
    </row>
    <row r="24" spans="2:9" ht="27" customHeight="1">
      <c r="B24" s="4" t="s">
        <v>184</v>
      </c>
      <c r="C24" s="27"/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2">
        <v>0</v>
      </c>
    </row>
    <row r="25" spans="2:9" ht="27" customHeight="1">
      <c r="B25" s="4" t="s">
        <v>185</v>
      </c>
      <c r="C25" s="27"/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2">
        <v>0</v>
      </c>
    </row>
    <row r="26" spans="2:9" ht="27" customHeight="1">
      <c r="B26" s="48" t="s">
        <v>233</v>
      </c>
      <c r="C26" s="46"/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4">
        <v>0</v>
      </c>
    </row>
    <row r="27" spans="1:9" ht="16.5" customHeight="1">
      <c r="A27" s="179"/>
      <c r="I27" s="2" t="s">
        <v>255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283</v>
      </c>
    </row>
    <row r="2" ht="13.5">
      <c r="M2" s="16" t="str">
        <f>'[1]1(1) 試験検査の実施件数'!$P$4</f>
        <v>平成28年度</v>
      </c>
    </row>
    <row r="3" spans="1:13" ht="24" customHeight="1">
      <c r="A3" s="95"/>
      <c r="B3" s="324" t="s">
        <v>170</v>
      </c>
      <c r="C3" s="325"/>
      <c r="D3" s="92"/>
      <c r="E3" s="330" t="s">
        <v>186</v>
      </c>
      <c r="F3" s="330" t="s">
        <v>11</v>
      </c>
      <c r="G3" s="311" t="s">
        <v>187</v>
      </c>
      <c r="H3" s="311"/>
      <c r="I3" s="311"/>
      <c r="J3" s="311"/>
      <c r="K3" s="311"/>
      <c r="L3" s="311"/>
      <c r="M3" s="328" t="s">
        <v>188</v>
      </c>
    </row>
    <row r="4" spans="1:13" ht="39" customHeight="1">
      <c r="A4" s="96"/>
      <c r="B4" s="326"/>
      <c r="C4" s="327"/>
      <c r="D4" s="93"/>
      <c r="E4" s="331"/>
      <c r="F4" s="331"/>
      <c r="G4" s="28" t="s">
        <v>189</v>
      </c>
      <c r="H4" s="18" t="s">
        <v>190</v>
      </c>
      <c r="I4" s="29" t="s">
        <v>1</v>
      </c>
      <c r="J4" s="28" t="s">
        <v>191</v>
      </c>
      <c r="K4" s="29" t="s">
        <v>2</v>
      </c>
      <c r="L4" s="18" t="s">
        <v>233</v>
      </c>
      <c r="M4" s="329"/>
    </row>
    <row r="5" spans="1:13" ht="24.75" customHeight="1">
      <c r="A5" s="97"/>
      <c r="B5" s="318" t="s">
        <v>176</v>
      </c>
      <c r="C5" s="313"/>
      <c r="D5" s="20"/>
      <c r="E5" s="181">
        <f>SUM(E6:E31)</f>
        <v>856</v>
      </c>
      <c r="F5" s="181">
        <f>SUM(F6:F31)</f>
        <v>14</v>
      </c>
      <c r="G5" s="181">
        <f aca="true" t="shared" si="0" ref="G5:M5">SUM(G6:G31)</f>
        <v>12</v>
      </c>
      <c r="H5" s="181">
        <f t="shared" si="0"/>
        <v>0</v>
      </c>
      <c r="I5" s="181">
        <f t="shared" si="0"/>
        <v>0</v>
      </c>
      <c r="J5" s="181">
        <f t="shared" si="0"/>
        <v>0</v>
      </c>
      <c r="K5" s="181">
        <f t="shared" si="0"/>
        <v>0</v>
      </c>
      <c r="L5" s="181">
        <f t="shared" si="0"/>
        <v>8</v>
      </c>
      <c r="M5" s="182">
        <f t="shared" si="0"/>
        <v>0</v>
      </c>
    </row>
    <row r="6" spans="2:13" ht="24.75" customHeight="1">
      <c r="B6" s="319" t="s">
        <v>156</v>
      </c>
      <c r="C6" s="320"/>
      <c r="D6" s="185"/>
      <c r="E6" s="186">
        <f>12+12</f>
        <v>24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0">
        <v>0</v>
      </c>
    </row>
    <row r="7" spans="2:13" ht="24.75" customHeight="1">
      <c r="B7" s="321" t="s">
        <v>333</v>
      </c>
      <c r="C7" s="332"/>
      <c r="D7" s="187"/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2">
        <v>0</v>
      </c>
    </row>
    <row r="8" spans="2:13" ht="24.75" customHeight="1">
      <c r="B8" s="321" t="s">
        <v>157</v>
      </c>
      <c r="C8" s="332"/>
      <c r="D8" s="187"/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2">
        <v>0</v>
      </c>
    </row>
    <row r="9" spans="2:13" ht="24.75" customHeight="1">
      <c r="B9" s="321" t="s">
        <v>192</v>
      </c>
      <c r="C9" s="322"/>
      <c r="D9" s="27"/>
      <c r="E9" s="188">
        <f>25+14</f>
        <v>39</v>
      </c>
      <c r="F9" s="171">
        <v>7</v>
      </c>
      <c r="G9" s="171">
        <v>7</v>
      </c>
      <c r="H9" s="171">
        <v>0</v>
      </c>
      <c r="I9" s="171">
        <v>0</v>
      </c>
      <c r="J9" s="171">
        <v>0</v>
      </c>
      <c r="K9" s="171">
        <v>0</v>
      </c>
      <c r="L9" s="171">
        <v>3</v>
      </c>
      <c r="M9" s="172">
        <v>0</v>
      </c>
    </row>
    <row r="10" spans="2:13" ht="24.75" customHeight="1">
      <c r="B10" s="323" t="s">
        <v>193</v>
      </c>
      <c r="C10" s="4" t="s">
        <v>194</v>
      </c>
      <c r="D10" s="27"/>
      <c r="E10" s="188">
        <v>5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2">
        <v>0</v>
      </c>
    </row>
    <row r="11" spans="2:13" ht="24.75" customHeight="1">
      <c r="B11" s="323"/>
      <c r="C11" s="5" t="s">
        <v>195</v>
      </c>
      <c r="D11" s="19"/>
      <c r="E11" s="188">
        <f>3+2</f>
        <v>5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2">
        <v>0</v>
      </c>
    </row>
    <row r="12" spans="2:13" ht="24.75" customHeight="1">
      <c r="B12" s="323"/>
      <c r="C12" s="5" t="s">
        <v>196</v>
      </c>
      <c r="D12" s="19"/>
      <c r="E12" s="188">
        <f>7+12</f>
        <v>19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2">
        <v>0</v>
      </c>
    </row>
    <row r="13" spans="2:13" ht="24.75" customHeight="1">
      <c r="B13" s="323"/>
      <c r="C13" s="4" t="s">
        <v>197</v>
      </c>
      <c r="D13" s="27"/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2:13" ht="24.75" customHeight="1">
      <c r="B14" s="316" t="s">
        <v>198</v>
      </c>
      <c r="C14" s="317"/>
      <c r="D14" s="19"/>
      <c r="E14" s="188">
        <f>20+40</f>
        <v>60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2:13" ht="24.75" customHeight="1">
      <c r="B15" s="316" t="s">
        <v>199</v>
      </c>
      <c r="C15" s="317"/>
      <c r="D15" s="19"/>
      <c r="E15" s="188">
        <f>38+39</f>
        <v>77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2">
        <v>0</v>
      </c>
    </row>
    <row r="16" spans="2:13" ht="24.75" customHeight="1">
      <c r="B16" s="316" t="s">
        <v>200</v>
      </c>
      <c r="C16" s="317"/>
      <c r="D16" s="19"/>
      <c r="E16" s="188">
        <f>18+17</f>
        <v>35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2:13" ht="24.75" customHeight="1">
      <c r="B17" s="316" t="s">
        <v>201</v>
      </c>
      <c r="C17" s="317"/>
      <c r="D17" s="19"/>
      <c r="E17" s="171">
        <f>1+1</f>
        <v>2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2:13" ht="24.75" customHeight="1">
      <c r="B18" s="316" t="s">
        <v>280</v>
      </c>
      <c r="C18" s="317"/>
      <c r="D18" s="19"/>
      <c r="E18" s="188">
        <f>8+10</f>
        <v>18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2">
        <v>0</v>
      </c>
    </row>
    <row r="19" spans="2:13" ht="24.75" customHeight="1">
      <c r="B19" s="316" t="s">
        <v>202</v>
      </c>
      <c r="C19" s="317"/>
      <c r="D19" s="19"/>
      <c r="E19" s="188">
        <f>8+37</f>
        <v>45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2">
        <v>0</v>
      </c>
    </row>
    <row r="20" spans="2:13" ht="24.75" customHeight="1">
      <c r="B20" s="316" t="s">
        <v>203</v>
      </c>
      <c r="C20" s="317"/>
      <c r="D20" s="19"/>
      <c r="E20" s="188">
        <f>20+201</f>
        <v>221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2">
        <v>0</v>
      </c>
    </row>
    <row r="21" spans="2:13" ht="24.75" customHeight="1">
      <c r="B21" s="316" t="s">
        <v>204</v>
      </c>
      <c r="C21" s="317"/>
      <c r="D21" s="19"/>
      <c r="E21" s="188">
        <f>44+50</f>
        <v>94</v>
      </c>
      <c r="F21" s="171">
        <v>4</v>
      </c>
      <c r="G21" s="171">
        <v>2</v>
      </c>
      <c r="H21" s="171">
        <v>0</v>
      </c>
      <c r="I21" s="171">
        <v>0</v>
      </c>
      <c r="J21" s="171">
        <v>0</v>
      </c>
      <c r="K21" s="171">
        <v>0</v>
      </c>
      <c r="L21" s="171">
        <v>3</v>
      </c>
      <c r="M21" s="172">
        <v>0</v>
      </c>
    </row>
    <row r="22" spans="2:13" ht="24.75" customHeight="1">
      <c r="B22" s="316" t="s">
        <v>205</v>
      </c>
      <c r="C22" s="317"/>
      <c r="D22" s="19"/>
      <c r="E22" s="188">
        <f>20+23</f>
        <v>43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2">
        <v>0</v>
      </c>
    </row>
    <row r="23" spans="2:13" ht="24.75" customHeight="1">
      <c r="B23" s="316" t="s">
        <v>206</v>
      </c>
      <c r="C23" s="317"/>
      <c r="D23" s="19"/>
      <c r="E23" s="188">
        <v>12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2">
        <v>0</v>
      </c>
    </row>
    <row r="24" spans="2:13" ht="24.75" customHeight="1">
      <c r="B24" s="316" t="s">
        <v>207</v>
      </c>
      <c r="C24" s="317"/>
      <c r="D24" s="19"/>
      <c r="E24" s="171">
        <v>2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2">
        <v>0</v>
      </c>
    </row>
    <row r="25" spans="2:13" ht="24.75" customHeight="1">
      <c r="B25" s="316" t="s">
        <v>208</v>
      </c>
      <c r="C25" s="317"/>
      <c r="D25" s="19"/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2">
        <v>0</v>
      </c>
    </row>
    <row r="26" spans="2:13" ht="24.75" customHeight="1">
      <c r="B26" s="316" t="s">
        <v>209</v>
      </c>
      <c r="C26" s="317"/>
      <c r="D26" s="19"/>
      <c r="E26" s="188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2">
        <v>0</v>
      </c>
    </row>
    <row r="27" spans="2:13" ht="24.75" customHeight="1">
      <c r="B27" s="316" t="s">
        <v>210</v>
      </c>
      <c r="C27" s="317"/>
      <c r="D27" s="19"/>
      <c r="E27" s="188">
        <f>127+17</f>
        <v>144</v>
      </c>
      <c r="F27" s="171">
        <v>3</v>
      </c>
      <c r="G27" s="171">
        <v>3</v>
      </c>
      <c r="H27" s="171">
        <v>0</v>
      </c>
      <c r="I27" s="171">
        <v>0</v>
      </c>
      <c r="J27" s="171">
        <v>0</v>
      </c>
      <c r="K27" s="171">
        <v>0</v>
      </c>
      <c r="L27" s="171">
        <v>2</v>
      </c>
      <c r="M27" s="172">
        <v>0</v>
      </c>
    </row>
    <row r="28" spans="2:13" ht="24.75" customHeight="1">
      <c r="B28" s="323" t="s">
        <v>211</v>
      </c>
      <c r="C28" s="5" t="s">
        <v>331</v>
      </c>
      <c r="D28" s="19"/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2">
        <v>0</v>
      </c>
    </row>
    <row r="29" spans="2:13" ht="24.75" customHeight="1">
      <c r="B29" s="323"/>
      <c r="C29" s="5" t="s">
        <v>212</v>
      </c>
      <c r="D29" s="19"/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2">
        <v>0</v>
      </c>
    </row>
    <row r="30" spans="2:13" ht="29.25" customHeight="1">
      <c r="B30" s="316" t="s">
        <v>213</v>
      </c>
      <c r="C30" s="317"/>
      <c r="D30" s="19"/>
      <c r="E30" s="188">
        <v>9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2">
        <v>0</v>
      </c>
    </row>
    <row r="31" spans="2:13" ht="24.75" customHeight="1">
      <c r="B31" s="333" t="s">
        <v>396</v>
      </c>
      <c r="C31" s="334"/>
      <c r="D31" s="75"/>
      <c r="E31" s="189">
        <v>2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4">
        <v>0</v>
      </c>
    </row>
    <row r="32" spans="1:13" s="10" customFormat="1" ht="16.5" customHeight="1">
      <c r="A32" s="98" t="s">
        <v>214</v>
      </c>
      <c r="G32" s="99"/>
      <c r="H32" s="99"/>
      <c r="I32" s="99"/>
      <c r="J32" s="99"/>
      <c r="M32" s="2" t="s">
        <v>255</v>
      </c>
    </row>
    <row r="33" spans="1:13" s="10" customFormat="1" ht="13.5">
      <c r="A33" s="98" t="s">
        <v>277</v>
      </c>
      <c r="G33" s="99"/>
      <c r="H33" s="99"/>
      <c r="I33" s="99"/>
      <c r="J33" s="99"/>
      <c r="M33" s="2"/>
    </row>
    <row r="34" ht="13.5">
      <c r="B34" s="3"/>
    </row>
  </sheetData>
  <sheetProtection/>
  <mergeCells count="28"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  <mergeCell ref="B16:C16"/>
    <mergeCell ref="B3:C4"/>
    <mergeCell ref="M3:M4"/>
    <mergeCell ref="G3:L3"/>
    <mergeCell ref="E3:E4"/>
    <mergeCell ref="F3:F4"/>
    <mergeCell ref="B8:C8"/>
    <mergeCell ref="B7:C7"/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284</v>
      </c>
    </row>
    <row r="2" ht="13.5">
      <c r="K2" s="16" t="str">
        <f>'1(1) 試験検査の実施件数'!$P$4</f>
        <v>平成28年度</v>
      </c>
    </row>
    <row r="3" spans="1:11" ht="30" customHeight="1">
      <c r="A3" s="324" t="s">
        <v>170</v>
      </c>
      <c r="B3" s="311" t="s">
        <v>145</v>
      </c>
      <c r="C3" s="311"/>
      <c r="D3" s="311"/>
      <c r="E3" s="311"/>
      <c r="F3" s="311"/>
      <c r="G3" s="311"/>
      <c r="H3" s="311"/>
      <c r="I3" s="311"/>
      <c r="J3" s="330" t="s">
        <v>146</v>
      </c>
      <c r="K3" s="312"/>
    </row>
    <row r="4" spans="1:11" ht="30" customHeight="1">
      <c r="A4" s="326"/>
      <c r="B4" s="336" t="s">
        <v>186</v>
      </c>
      <c r="C4" s="336" t="s">
        <v>147</v>
      </c>
      <c r="D4" s="337" t="s">
        <v>148</v>
      </c>
      <c r="E4" s="337"/>
      <c r="F4" s="337"/>
      <c r="G4" s="337"/>
      <c r="H4" s="337"/>
      <c r="I4" s="337"/>
      <c r="J4" s="335"/>
      <c r="K4" s="313"/>
    </row>
    <row r="5" spans="1:11" ht="51.75" customHeight="1">
      <c r="A5" s="326"/>
      <c r="B5" s="336"/>
      <c r="C5" s="336"/>
      <c r="D5" s="2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28" t="s">
        <v>154</v>
      </c>
      <c r="J5" s="28" t="s">
        <v>186</v>
      </c>
      <c r="K5" s="30" t="s">
        <v>155</v>
      </c>
    </row>
    <row r="6" spans="1:11" ht="34.5" customHeight="1">
      <c r="A6" s="100" t="s">
        <v>296</v>
      </c>
      <c r="B6" s="114">
        <v>0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5">
        <v>0</v>
      </c>
    </row>
    <row r="7" spans="1:11" ht="34.5" customHeight="1">
      <c r="A7" s="101" t="s">
        <v>297</v>
      </c>
      <c r="B7" s="122">
        <f>12+12</f>
        <v>24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7">
        <v>0</v>
      </c>
    </row>
    <row r="8" spans="1:11" ht="34.5" customHeight="1">
      <c r="A8" s="101" t="s">
        <v>388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7">
        <v>0</v>
      </c>
    </row>
    <row r="9" spans="1:11" ht="34.5" customHeight="1">
      <c r="A9" s="101" t="s">
        <v>295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7">
        <v>0</v>
      </c>
    </row>
    <row r="10" spans="1:11" ht="34.5" customHeight="1">
      <c r="A10" s="102" t="s">
        <v>158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9">
        <v>0</v>
      </c>
    </row>
    <row r="11" ht="16.5" customHeight="1">
      <c r="K11" s="2" t="s">
        <v>255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7" t="s">
        <v>160</v>
      </c>
      <c r="C1" s="7"/>
    </row>
    <row r="2" ht="18.75" customHeight="1">
      <c r="A2" s="1" t="s">
        <v>285</v>
      </c>
    </row>
    <row r="3" ht="13.5">
      <c r="G3" s="16" t="s">
        <v>394</v>
      </c>
    </row>
    <row r="4" spans="1:7" ht="24" customHeight="1">
      <c r="A4" s="103"/>
      <c r="B4" s="314" t="s">
        <v>170</v>
      </c>
      <c r="C4" s="314"/>
      <c r="D4" s="314"/>
      <c r="E4" s="64"/>
      <c r="F4" s="43" t="s">
        <v>161</v>
      </c>
      <c r="G4" s="47" t="s">
        <v>162</v>
      </c>
    </row>
    <row r="5" spans="1:7" ht="24" customHeight="1">
      <c r="A5" s="97"/>
      <c r="B5" s="339" t="s">
        <v>176</v>
      </c>
      <c r="C5" s="339"/>
      <c r="D5" s="339"/>
      <c r="E5" s="20"/>
      <c r="F5" s="120">
        <f>SUM(F6:F9,F13:F14,F21:F22)</f>
        <v>2063</v>
      </c>
      <c r="G5" s="121">
        <f>SUM(G6:G9,G13:G14,G21:G22)</f>
        <v>5756</v>
      </c>
    </row>
    <row r="6" spans="2:7" ht="24" customHeight="1">
      <c r="B6" s="340" t="s">
        <v>219</v>
      </c>
      <c r="C6" s="340"/>
      <c r="D6" s="340"/>
      <c r="E6" s="22"/>
      <c r="F6" s="122">
        <v>105</v>
      </c>
      <c r="G6" s="115">
        <v>105</v>
      </c>
    </row>
    <row r="7" spans="2:7" ht="24" customHeight="1">
      <c r="B7" s="321" t="s">
        <v>222</v>
      </c>
      <c r="C7" s="321"/>
      <c r="D7" s="341"/>
      <c r="E7" s="27"/>
      <c r="F7" s="122">
        <v>103</v>
      </c>
      <c r="G7" s="117">
        <v>103</v>
      </c>
    </row>
    <row r="8" spans="2:7" ht="24" customHeight="1">
      <c r="B8" s="321" t="s">
        <v>163</v>
      </c>
      <c r="C8" s="321"/>
      <c r="D8" s="341"/>
      <c r="E8" s="27"/>
      <c r="F8" s="122">
        <v>0</v>
      </c>
      <c r="G8" s="123">
        <v>0</v>
      </c>
    </row>
    <row r="9" spans="2:7" ht="24" customHeight="1">
      <c r="B9" s="321" t="s">
        <v>238</v>
      </c>
      <c r="C9" s="321"/>
      <c r="D9" s="341"/>
      <c r="E9" s="4"/>
      <c r="F9" s="117">
        <v>490</v>
      </c>
      <c r="G9" s="117">
        <v>2798</v>
      </c>
    </row>
    <row r="10" spans="2:7" ht="24" customHeight="1">
      <c r="B10" s="4"/>
      <c r="C10" s="341" t="s">
        <v>164</v>
      </c>
      <c r="D10" s="341"/>
      <c r="E10" s="173"/>
      <c r="F10" s="116">
        <v>436</v>
      </c>
      <c r="G10" s="117">
        <v>2625</v>
      </c>
    </row>
    <row r="11" spans="2:7" ht="24" customHeight="1">
      <c r="B11" s="4"/>
      <c r="C11" s="341" t="s">
        <v>165</v>
      </c>
      <c r="D11" s="341"/>
      <c r="E11" s="173"/>
      <c r="F11" s="116">
        <v>45</v>
      </c>
      <c r="G11" s="117">
        <v>108</v>
      </c>
    </row>
    <row r="12" spans="2:7" ht="24" customHeight="1">
      <c r="B12" s="4"/>
      <c r="C12" s="341" t="s">
        <v>166</v>
      </c>
      <c r="D12" s="341"/>
      <c r="E12" s="173"/>
      <c r="F12" s="116">
        <v>9</v>
      </c>
      <c r="G12" s="117">
        <v>65</v>
      </c>
    </row>
    <row r="13" spans="2:7" ht="24" customHeight="1">
      <c r="B13" s="341" t="s">
        <v>167</v>
      </c>
      <c r="C13" s="341"/>
      <c r="D13" s="341"/>
      <c r="E13" s="27"/>
      <c r="F13" s="116">
        <v>358</v>
      </c>
      <c r="G13" s="117">
        <v>1312</v>
      </c>
    </row>
    <row r="14" spans="2:7" ht="24" customHeight="1">
      <c r="B14" s="341" t="s">
        <v>397</v>
      </c>
      <c r="C14" s="341"/>
      <c r="D14" s="341"/>
      <c r="E14" s="4"/>
      <c r="F14" s="117">
        <v>917</v>
      </c>
      <c r="G14" s="117">
        <v>1348</v>
      </c>
    </row>
    <row r="15" spans="2:7" ht="24" customHeight="1">
      <c r="B15" s="4"/>
      <c r="C15" s="338" t="s">
        <v>96</v>
      </c>
      <c r="D15" s="5" t="s">
        <v>398</v>
      </c>
      <c r="E15" s="19"/>
      <c r="F15" s="116">
        <v>340</v>
      </c>
      <c r="G15" s="117">
        <v>340</v>
      </c>
    </row>
    <row r="16" spans="2:7" ht="24" customHeight="1">
      <c r="B16" s="4"/>
      <c r="C16" s="338"/>
      <c r="D16" s="5" t="s">
        <v>332</v>
      </c>
      <c r="E16" s="19"/>
      <c r="F16" s="116">
        <v>146</v>
      </c>
      <c r="G16" s="117">
        <v>146</v>
      </c>
    </row>
    <row r="17" spans="2:7" ht="24" customHeight="1">
      <c r="B17" s="4"/>
      <c r="C17" s="343" t="s">
        <v>97</v>
      </c>
      <c r="D17" s="343"/>
      <c r="E17" s="173"/>
      <c r="F17" s="122">
        <v>0</v>
      </c>
      <c r="G17" s="123">
        <v>0</v>
      </c>
    </row>
    <row r="18" spans="2:7" ht="24" customHeight="1">
      <c r="B18" s="4"/>
      <c r="C18" s="338" t="s">
        <v>98</v>
      </c>
      <c r="D18" s="5" t="s">
        <v>99</v>
      </c>
      <c r="E18" s="19"/>
      <c r="F18" s="116">
        <v>0</v>
      </c>
      <c r="G18" s="117">
        <v>0</v>
      </c>
    </row>
    <row r="19" spans="2:7" ht="24" customHeight="1">
      <c r="B19" s="4"/>
      <c r="C19" s="338"/>
      <c r="D19" s="5" t="s">
        <v>399</v>
      </c>
      <c r="E19" s="19"/>
      <c r="F19" s="116">
        <v>431</v>
      </c>
      <c r="G19" s="117">
        <v>862</v>
      </c>
    </row>
    <row r="20" spans="2:7" ht="24" customHeight="1">
      <c r="B20" s="4"/>
      <c r="C20" s="338"/>
      <c r="D20" s="5" t="s">
        <v>100</v>
      </c>
      <c r="E20" s="19"/>
      <c r="F20" s="116">
        <v>0</v>
      </c>
      <c r="G20" s="117">
        <v>0</v>
      </c>
    </row>
    <row r="21" spans="2:7" ht="23.25" customHeight="1">
      <c r="B21" s="341" t="s">
        <v>400</v>
      </c>
      <c r="C21" s="341"/>
      <c r="D21" s="341"/>
      <c r="E21" s="27"/>
      <c r="F21" s="116">
        <v>0</v>
      </c>
      <c r="G21" s="117">
        <v>0</v>
      </c>
    </row>
    <row r="22" spans="1:7" ht="23.25" customHeight="1">
      <c r="A22" s="52"/>
      <c r="B22" s="342" t="s">
        <v>101</v>
      </c>
      <c r="C22" s="342"/>
      <c r="D22" s="342"/>
      <c r="E22" s="46"/>
      <c r="F22" s="118">
        <v>90</v>
      </c>
      <c r="G22" s="119">
        <v>90</v>
      </c>
    </row>
    <row r="23" ht="16.5" customHeight="1">
      <c r="G23" s="2" t="s">
        <v>255</v>
      </c>
    </row>
  </sheetData>
  <sheetProtection/>
  <mergeCells count="16"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  <mergeCell ref="C18:C20"/>
    <mergeCell ref="B4:D4"/>
    <mergeCell ref="B5:D5"/>
    <mergeCell ref="B6:D6"/>
    <mergeCell ref="B7:D7"/>
    <mergeCell ref="B14:D1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286</v>
      </c>
    </row>
    <row r="2" ht="13.5">
      <c r="M2" s="16" t="s">
        <v>394</v>
      </c>
    </row>
    <row r="3" spans="1:13" ht="30" customHeight="1">
      <c r="A3" s="95"/>
      <c r="B3" s="347" t="s">
        <v>116</v>
      </c>
      <c r="C3" s="105"/>
      <c r="D3" s="344" t="s">
        <v>102</v>
      </c>
      <c r="E3" s="345"/>
      <c r="F3" s="344" t="s">
        <v>103</v>
      </c>
      <c r="G3" s="345"/>
      <c r="H3" s="344" t="s">
        <v>104</v>
      </c>
      <c r="I3" s="345"/>
      <c r="J3" s="344" t="s">
        <v>105</v>
      </c>
      <c r="K3" s="345"/>
      <c r="L3" s="344" t="s">
        <v>401</v>
      </c>
      <c r="M3" s="346"/>
    </row>
    <row r="4" spans="1:13" ht="30" customHeight="1">
      <c r="A4" s="96"/>
      <c r="B4" s="348"/>
      <c r="C4" s="106"/>
      <c r="D4" s="18" t="s">
        <v>161</v>
      </c>
      <c r="E4" s="18" t="s">
        <v>106</v>
      </c>
      <c r="F4" s="18" t="s">
        <v>161</v>
      </c>
      <c r="G4" s="18" t="s">
        <v>106</v>
      </c>
      <c r="H4" s="18" t="s">
        <v>161</v>
      </c>
      <c r="I4" s="18" t="s">
        <v>106</v>
      </c>
      <c r="J4" s="18" t="s">
        <v>161</v>
      </c>
      <c r="K4" s="18" t="s">
        <v>106</v>
      </c>
      <c r="L4" s="18" t="s">
        <v>161</v>
      </c>
      <c r="M4" s="31" t="s">
        <v>106</v>
      </c>
    </row>
    <row r="5" spans="2:13" ht="30" customHeight="1">
      <c r="B5" s="94" t="s">
        <v>159</v>
      </c>
      <c r="C5" s="20"/>
      <c r="D5" s="120">
        <f aca="true" t="shared" si="0" ref="D5:M5">SUM(D6:D8)</f>
        <v>0</v>
      </c>
      <c r="E5" s="120">
        <f t="shared" si="0"/>
        <v>0</v>
      </c>
      <c r="F5" s="120">
        <f t="shared" si="0"/>
        <v>0</v>
      </c>
      <c r="G5" s="120">
        <f t="shared" si="0"/>
        <v>0</v>
      </c>
      <c r="H5" s="120">
        <f t="shared" si="0"/>
        <v>0</v>
      </c>
      <c r="I5" s="120">
        <f t="shared" si="0"/>
        <v>0</v>
      </c>
      <c r="J5" s="120">
        <f t="shared" si="0"/>
        <v>280</v>
      </c>
      <c r="K5" s="120">
        <f t="shared" si="0"/>
        <v>15</v>
      </c>
      <c r="L5" s="120">
        <f t="shared" si="0"/>
        <v>3</v>
      </c>
      <c r="M5" s="121">
        <f t="shared" si="0"/>
        <v>0</v>
      </c>
    </row>
    <row r="6" spans="1:13" ht="30" customHeight="1">
      <c r="A6" s="104"/>
      <c r="B6" s="35" t="s">
        <v>107</v>
      </c>
      <c r="C6" s="27"/>
      <c r="D6" s="116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16">
        <v>103</v>
      </c>
      <c r="K6" s="116">
        <v>15</v>
      </c>
      <c r="L6" s="122">
        <v>0</v>
      </c>
      <c r="M6" s="123">
        <v>0</v>
      </c>
    </row>
    <row r="7" spans="2:13" ht="30" customHeight="1">
      <c r="B7" s="4" t="s">
        <v>108</v>
      </c>
      <c r="C7" s="27"/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177</v>
      </c>
      <c r="K7" s="122">
        <v>0</v>
      </c>
      <c r="L7" s="116">
        <v>3</v>
      </c>
      <c r="M7" s="123">
        <v>0</v>
      </c>
    </row>
    <row r="8" spans="1:13" ht="30" customHeight="1">
      <c r="A8" s="52"/>
      <c r="B8" s="48" t="s">
        <v>233</v>
      </c>
      <c r="C8" s="46"/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5">
        <v>0</v>
      </c>
    </row>
    <row r="9" ht="16.5" customHeight="1">
      <c r="M9" s="2" t="s">
        <v>255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7" t="s">
        <v>109</v>
      </c>
    </row>
    <row r="2" ht="18.75" customHeight="1">
      <c r="A2" s="1" t="s">
        <v>372</v>
      </c>
    </row>
    <row r="3" ht="13.5">
      <c r="J3" s="16" t="s">
        <v>394</v>
      </c>
    </row>
    <row r="4" spans="1:10" ht="36.75" customHeight="1">
      <c r="A4" s="347" t="s">
        <v>110</v>
      </c>
      <c r="B4" s="347"/>
      <c r="C4" s="347"/>
      <c r="D4" s="365"/>
      <c r="E4" s="362" t="s">
        <v>334</v>
      </c>
      <c r="F4" s="344" t="s">
        <v>335</v>
      </c>
      <c r="G4" s="351"/>
      <c r="H4" s="355" t="s">
        <v>344</v>
      </c>
      <c r="I4" s="355" t="s">
        <v>345</v>
      </c>
      <c r="J4" s="357" t="s">
        <v>112</v>
      </c>
    </row>
    <row r="5" spans="1:10" ht="21" customHeight="1">
      <c r="A5" s="348"/>
      <c r="B5" s="348"/>
      <c r="C5" s="348"/>
      <c r="D5" s="366"/>
      <c r="E5" s="363"/>
      <c r="F5" s="136" t="s">
        <v>346</v>
      </c>
      <c r="G5" s="136" t="s">
        <v>343</v>
      </c>
      <c r="H5" s="364"/>
      <c r="I5" s="356"/>
      <c r="J5" s="358"/>
    </row>
    <row r="6" spans="1:10" ht="21" customHeight="1">
      <c r="A6" s="97"/>
      <c r="B6" s="326" t="s">
        <v>113</v>
      </c>
      <c r="C6" s="327"/>
      <c r="D6" s="65"/>
      <c r="E6" s="190">
        <v>15877</v>
      </c>
      <c r="F6" s="190">
        <v>189</v>
      </c>
      <c r="G6" s="190">
        <v>411</v>
      </c>
      <c r="H6" s="190">
        <v>620</v>
      </c>
      <c r="I6" s="190">
        <v>31</v>
      </c>
      <c r="J6" s="191">
        <f>SUM(J7:J12)</f>
        <v>10</v>
      </c>
    </row>
    <row r="7" spans="2:10" ht="21" customHeight="1">
      <c r="B7" s="340" t="s">
        <v>373</v>
      </c>
      <c r="C7" s="340"/>
      <c r="D7" s="4"/>
      <c r="E7" s="359">
        <v>15877</v>
      </c>
      <c r="F7" s="126">
        <v>9</v>
      </c>
      <c r="G7" s="367">
        <v>411</v>
      </c>
      <c r="H7" s="370">
        <v>620</v>
      </c>
      <c r="I7" s="126">
        <v>2</v>
      </c>
      <c r="J7" s="127">
        <v>0</v>
      </c>
    </row>
    <row r="8" spans="2:10" ht="21" customHeight="1">
      <c r="B8" s="341" t="s">
        <v>374</v>
      </c>
      <c r="C8" s="341"/>
      <c r="D8" s="4"/>
      <c r="E8" s="360"/>
      <c r="F8" s="122">
        <v>6</v>
      </c>
      <c r="G8" s="368"/>
      <c r="H8" s="371"/>
      <c r="I8" s="116">
        <v>2</v>
      </c>
      <c r="J8" s="117">
        <v>0</v>
      </c>
    </row>
    <row r="9" spans="2:10" ht="21" customHeight="1">
      <c r="B9" s="341" t="s">
        <v>375</v>
      </c>
      <c r="C9" s="341"/>
      <c r="D9" s="4"/>
      <c r="E9" s="360"/>
      <c r="F9" s="122">
        <v>11</v>
      </c>
      <c r="G9" s="368"/>
      <c r="H9" s="371"/>
      <c r="I9" s="122">
        <v>2</v>
      </c>
      <c r="J9" s="123" t="s">
        <v>402</v>
      </c>
    </row>
    <row r="10" spans="2:10" ht="21" customHeight="1">
      <c r="B10" s="341" t="s">
        <v>341</v>
      </c>
      <c r="C10" s="341"/>
      <c r="D10" s="4"/>
      <c r="E10" s="360"/>
      <c r="F10" s="122">
        <v>8</v>
      </c>
      <c r="G10" s="368"/>
      <c r="H10" s="371"/>
      <c r="I10" s="122">
        <v>2</v>
      </c>
      <c r="J10" s="123">
        <v>0</v>
      </c>
    </row>
    <row r="11" spans="2:10" ht="21" customHeight="1">
      <c r="B11" s="341" t="s">
        <v>342</v>
      </c>
      <c r="C11" s="341"/>
      <c r="D11" s="4"/>
      <c r="E11" s="360"/>
      <c r="F11" s="122">
        <v>130</v>
      </c>
      <c r="G11" s="368"/>
      <c r="H11" s="371"/>
      <c r="I11" s="116">
        <v>21</v>
      </c>
      <c r="J11" s="117">
        <v>8</v>
      </c>
    </row>
    <row r="12" spans="1:11" ht="21" customHeight="1">
      <c r="A12" s="52"/>
      <c r="B12" s="342" t="s">
        <v>13</v>
      </c>
      <c r="C12" s="342"/>
      <c r="D12" s="48"/>
      <c r="E12" s="361"/>
      <c r="F12" s="124">
        <v>25</v>
      </c>
      <c r="G12" s="369"/>
      <c r="H12" s="372"/>
      <c r="I12" s="118">
        <v>2</v>
      </c>
      <c r="J12" s="119">
        <v>2</v>
      </c>
      <c r="K12" s="10"/>
    </row>
    <row r="13" spans="2:10" s="10" customFormat="1" ht="16.5" customHeight="1">
      <c r="B13" s="98" t="s">
        <v>403</v>
      </c>
      <c r="J13" s="2" t="s">
        <v>255</v>
      </c>
    </row>
    <row r="14" spans="2:11" s="10" customFormat="1" ht="13.5" customHeight="1">
      <c r="B14" s="98"/>
      <c r="J14" s="2"/>
      <c r="K14" s="2"/>
    </row>
    <row r="15" spans="2:11" s="10" customFormat="1" ht="13.5" customHeight="1">
      <c r="B15" s="98"/>
      <c r="K15" s="2"/>
    </row>
    <row r="16" spans="2:11" s="10" customFormat="1" ht="13.5" customHeight="1">
      <c r="B16" s="98"/>
      <c r="K16" s="2"/>
    </row>
    <row r="17" ht="13.5" customHeight="1"/>
    <row r="18" ht="18.75" customHeight="1">
      <c r="A18" s="1" t="s">
        <v>393</v>
      </c>
    </row>
    <row r="19" spans="1:10" ht="13.5">
      <c r="A19" s="52"/>
      <c r="J19" s="16" t="s">
        <v>394</v>
      </c>
    </row>
    <row r="20" spans="1:10" ht="13.5" customHeight="1">
      <c r="A20" s="347" t="s">
        <v>110</v>
      </c>
      <c r="B20" s="347"/>
      <c r="C20" s="347"/>
      <c r="D20" s="365"/>
      <c r="E20" s="362" t="s">
        <v>334</v>
      </c>
      <c r="F20" s="344" t="s">
        <v>335</v>
      </c>
      <c r="G20" s="351"/>
      <c r="H20" s="355" t="s">
        <v>344</v>
      </c>
      <c r="I20" s="355" t="s">
        <v>345</v>
      </c>
      <c r="J20" s="357" t="s">
        <v>112</v>
      </c>
    </row>
    <row r="21" spans="1:10" ht="13.5" customHeight="1">
      <c r="A21" s="348"/>
      <c r="B21" s="348"/>
      <c r="C21" s="348"/>
      <c r="D21" s="366"/>
      <c r="E21" s="363"/>
      <c r="F21" s="136" t="s">
        <v>346</v>
      </c>
      <c r="G21" s="136" t="s">
        <v>347</v>
      </c>
      <c r="H21" s="364"/>
      <c r="I21" s="356"/>
      <c r="J21" s="358"/>
    </row>
    <row r="22" spans="2:10" ht="27" customHeight="1">
      <c r="B22" s="354" t="s">
        <v>391</v>
      </c>
      <c r="C22" s="354"/>
      <c r="D22" s="111"/>
      <c r="E22" s="128">
        <v>8052</v>
      </c>
      <c r="F22" s="128">
        <v>8</v>
      </c>
      <c r="G22" s="128">
        <v>376</v>
      </c>
      <c r="H22" s="128">
        <v>318</v>
      </c>
      <c r="I22" s="128">
        <v>5</v>
      </c>
      <c r="J22" s="129">
        <v>3</v>
      </c>
    </row>
    <row r="23" spans="1:10" s="10" customFormat="1" ht="16.5" customHeight="1">
      <c r="A23" s="112"/>
      <c r="B23" s="98" t="s">
        <v>403</v>
      </c>
      <c r="J23" s="2" t="s">
        <v>255</v>
      </c>
    </row>
    <row r="24" s="10" customFormat="1" ht="13.5" customHeight="1">
      <c r="J24" s="2"/>
    </row>
    <row r="25" s="10" customFormat="1" ht="13.5" customHeight="1">
      <c r="J25" s="2"/>
    </row>
    <row r="26" s="10" customFormat="1" ht="13.5" customHeight="1">
      <c r="J26" s="2"/>
    </row>
    <row r="27" ht="13.5" customHeight="1"/>
    <row r="28" ht="18.75" customHeight="1">
      <c r="A28" s="1" t="s">
        <v>281</v>
      </c>
    </row>
    <row r="29" ht="13.5">
      <c r="J29" s="16" t="s">
        <v>394</v>
      </c>
    </row>
    <row r="30" spans="1:10" ht="27" customHeight="1">
      <c r="A30" s="103"/>
      <c r="B30" s="324" t="s">
        <v>170</v>
      </c>
      <c r="C30" s="325"/>
      <c r="D30" s="64"/>
      <c r="E30" s="49" t="s">
        <v>111</v>
      </c>
      <c r="F30" s="344" t="s">
        <v>335</v>
      </c>
      <c r="G30" s="351"/>
      <c r="H30" s="51" t="s">
        <v>404</v>
      </c>
      <c r="I30" s="51" t="s">
        <v>348</v>
      </c>
      <c r="J30" s="50" t="s">
        <v>112</v>
      </c>
    </row>
    <row r="31" spans="1:10" ht="27" customHeight="1">
      <c r="A31" s="104"/>
      <c r="B31" s="352" t="s">
        <v>405</v>
      </c>
      <c r="C31" s="353"/>
      <c r="D31" s="107"/>
      <c r="E31" s="130">
        <v>14118</v>
      </c>
      <c r="F31" s="349">
        <v>0</v>
      </c>
      <c r="G31" s="350"/>
      <c r="H31" s="128">
        <v>0</v>
      </c>
      <c r="I31" s="130">
        <v>2</v>
      </c>
      <c r="J31" s="129">
        <v>0</v>
      </c>
    </row>
    <row r="32" s="10" customFormat="1" ht="16.5" customHeight="1">
      <c r="J32" s="2" t="s">
        <v>255</v>
      </c>
    </row>
    <row r="33" s="10" customFormat="1" ht="13.5" customHeight="1">
      <c r="J33" s="2"/>
    </row>
    <row r="34" s="10" customFormat="1" ht="13.5" customHeight="1">
      <c r="J34" s="2"/>
    </row>
    <row r="35" s="10" customFormat="1" ht="13.5" customHeight="1">
      <c r="J35" s="2"/>
    </row>
    <row r="36" ht="13.5" customHeight="1"/>
    <row r="37" ht="18.75" customHeight="1">
      <c r="A37" s="1" t="s">
        <v>287</v>
      </c>
    </row>
    <row r="38" ht="13.5">
      <c r="J38" s="16" t="s">
        <v>394</v>
      </c>
    </row>
    <row r="39" spans="1:10" ht="27" customHeight="1">
      <c r="A39" s="103"/>
      <c r="B39" s="324" t="s">
        <v>170</v>
      </c>
      <c r="C39" s="325"/>
      <c r="D39" s="64"/>
      <c r="E39" s="49" t="s">
        <v>334</v>
      </c>
      <c r="F39" s="344" t="s">
        <v>335</v>
      </c>
      <c r="G39" s="351"/>
      <c r="H39" s="51" t="s">
        <v>404</v>
      </c>
      <c r="I39" s="51" t="s">
        <v>348</v>
      </c>
      <c r="J39" s="50" t="s">
        <v>112</v>
      </c>
    </row>
    <row r="40" spans="1:10" ht="27" customHeight="1">
      <c r="A40" s="104"/>
      <c r="B40" s="352" t="s">
        <v>406</v>
      </c>
      <c r="C40" s="353"/>
      <c r="D40" s="107"/>
      <c r="E40" s="130">
        <v>9020</v>
      </c>
      <c r="F40" s="349">
        <v>79</v>
      </c>
      <c r="G40" s="350"/>
      <c r="H40" s="130">
        <v>67</v>
      </c>
      <c r="I40" s="130">
        <v>58</v>
      </c>
      <c r="J40" s="146">
        <v>37</v>
      </c>
    </row>
    <row r="41" s="10" customFormat="1" ht="16.5" customHeight="1">
      <c r="J41" s="2" t="s">
        <v>255</v>
      </c>
    </row>
  </sheetData>
  <sheetProtection/>
  <mergeCells count="31">
    <mergeCell ref="A4:D5"/>
    <mergeCell ref="G7:G12"/>
    <mergeCell ref="H7:H12"/>
    <mergeCell ref="A20:D21"/>
    <mergeCell ref="E20:E21"/>
    <mergeCell ref="F20:G20"/>
    <mergeCell ref="H20:H21"/>
    <mergeCell ref="B6:C6"/>
    <mergeCell ref="I20:I21"/>
    <mergeCell ref="J20:J21"/>
    <mergeCell ref="E7:E12"/>
    <mergeCell ref="E4:E5"/>
    <mergeCell ref="F4:G4"/>
    <mergeCell ref="H4:H5"/>
    <mergeCell ref="I4:I5"/>
    <mergeCell ref="J4:J5"/>
    <mergeCell ref="B22:C22"/>
    <mergeCell ref="B30:C30"/>
    <mergeCell ref="B31:C31"/>
    <mergeCell ref="B7:C7"/>
    <mergeCell ref="B8:C8"/>
    <mergeCell ref="B9:C9"/>
    <mergeCell ref="B10:C10"/>
    <mergeCell ref="B11:C11"/>
    <mergeCell ref="B12:C12"/>
    <mergeCell ref="F31:G31"/>
    <mergeCell ref="F30:G30"/>
    <mergeCell ref="B39:C39"/>
    <mergeCell ref="B40:C40"/>
    <mergeCell ref="F39:G39"/>
    <mergeCell ref="F40:G40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349</v>
      </c>
    </row>
    <row r="2" spans="1:5" ht="13.5">
      <c r="A2" s="52"/>
      <c r="E2" s="16" t="s">
        <v>394</v>
      </c>
    </row>
    <row r="3" spans="1:5" ht="21" customHeight="1">
      <c r="A3" s="103"/>
      <c r="B3" s="324" t="s">
        <v>170</v>
      </c>
      <c r="C3" s="373"/>
      <c r="D3" s="229"/>
      <c r="E3" s="50" t="s">
        <v>14</v>
      </c>
    </row>
    <row r="4" spans="2:5" ht="21" customHeight="1">
      <c r="B4" s="326" t="s">
        <v>15</v>
      </c>
      <c r="C4" s="374"/>
      <c r="D4" s="230"/>
      <c r="E4" s="191">
        <v>1373</v>
      </c>
    </row>
    <row r="5" spans="1:5" ht="21" customHeight="1">
      <c r="A5" s="104"/>
      <c r="B5" s="375" t="s">
        <v>0</v>
      </c>
      <c r="C5" s="35" t="s">
        <v>354</v>
      </c>
      <c r="D5" s="35"/>
      <c r="E5" s="115">
        <v>678</v>
      </c>
    </row>
    <row r="6" spans="1:5" ht="21" customHeight="1">
      <c r="A6" s="15"/>
      <c r="B6" s="376"/>
      <c r="C6" s="4" t="s">
        <v>389</v>
      </c>
      <c r="D6" s="4"/>
      <c r="E6" s="117">
        <v>170</v>
      </c>
    </row>
    <row r="7" spans="2:5" ht="21" customHeight="1">
      <c r="B7" s="340" t="s">
        <v>16</v>
      </c>
      <c r="C7" s="35" t="s">
        <v>355</v>
      </c>
      <c r="D7" s="35"/>
      <c r="E7" s="127">
        <v>360</v>
      </c>
    </row>
    <row r="8" spans="2:5" ht="21" customHeight="1">
      <c r="B8" s="341"/>
      <c r="C8" s="4" t="s">
        <v>390</v>
      </c>
      <c r="D8" s="4"/>
      <c r="E8" s="123">
        <v>13</v>
      </c>
    </row>
    <row r="9" spans="2:5" ht="21" customHeight="1">
      <c r="B9" s="342"/>
      <c r="C9" s="48" t="s">
        <v>392</v>
      </c>
      <c r="D9" s="48"/>
      <c r="E9" s="119">
        <v>152</v>
      </c>
    </row>
    <row r="10" spans="1:5" ht="16.5" customHeight="1">
      <c r="A10" s="95"/>
      <c r="B10" s="3"/>
      <c r="E10" s="2" t="s">
        <v>255</v>
      </c>
    </row>
  </sheetData>
  <sheetProtection/>
  <mergeCells count="4">
    <mergeCell ref="B7:B9"/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7" t="s">
        <v>336</v>
      </c>
    </row>
    <row r="2" spans="6:8" ht="13.5" customHeight="1">
      <c r="F2" s="176"/>
      <c r="G2" s="16" t="s">
        <v>394</v>
      </c>
      <c r="H2" s="176"/>
    </row>
    <row r="3" spans="1:7" ht="30" customHeight="1">
      <c r="A3" s="95"/>
      <c r="B3" s="345" t="s">
        <v>116</v>
      </c>
      <c r="C3" s="344"/>
      <c r="D3" s="76"/>
      <c r="E3" s="43" t="s">
        <v>176</v>
      </c>
      <c r="F3" s="43" t="s">
        <v>77</v>
      </c>
      <c r="G3" s="47" t="s">
        <v>278</v>
      </c>
    </row>
    <row r="4" spans="1:7" ht="15" customHeight="1">
      <c r="A4" s="15"/>
      <c r="B4" s="318" t="s">
        <v>161</v>
      </c>
      <c r="C4" s="313"/>
      <c r="D4" s="241"/>
      <c r="E4" s="190">
        <v>135</v>
      </c>
      <c r="F4" s="190">
        <v>129</v>
      </c>
      <c r="G4" s="261">
        <v>6</v>
      </c>
    </row>
    <row r="5" spans="1:8" ht="15" customHeight="1">
      <c r="A5" s="97"/>
      <c r="B5" s="318" t="s">
        <v>407</v>
      </c>
      <c r="C5" s="313"/>
      <c r="D5" s="20"/>
      <c r="E5" s="190">
        <v>256</v>
      </c>
      <c r="F5" s="190">
        <v>244</v>
      </c>
      <c r="G5" s="191">
        <v>12</v>
      </c>
      <c r="H5" s="176"/>
    </row>
    <row r="6" spans="1:8" ht="15" customHeight="1">
      <c r="A6" s="104"/>
      <c r="B6" s="376" t="s">
        <v>408</v>
      </c>
      <c r="C6" s="4" t="s">
        <v>78</v>
      </c>
      <c r="D6" s="27"/>
      <c r="E6" s="192">
        <v>112</v>
      </c>
      <c r="F6" s="114">
        <v>112</v>
      </c>
      <c r="G6" s="127" t="s">
        <v>402</v>
      </c>
      <c r="H6" s="176"/>
    </row>
    <row r="7" spans="2:7" ht="15" customHeight="1">
      <c r="B7" s="376"/>
      <c r="C7" s="4" t="s">
        <v>79</v>
      </c>
      <c r="D7" s="4"/>
      <c r="E7" s="193">
        <v>14</v>
      </c>
      <c r="F7" s="116">
        <v>12</v>
      </c>
      <c r="G7" s="123">
        <v>2</v>
      </c>
    </row>
    <row r="8" spans="2:7" ht="15" customHeight="1">
      <c r="B8" s="341" t="s">
        <v>409</v>
      </c>
      <c r="C8" s="341"/>
      <c r="D8" s="4"/>
      <c r="E8" s="194" t="s">
        <v>402</v>
      </c>
      <c r="F8" s="122" t="s">
        <v>402</v>
      </c>
      <c r="G8" s="123" t="s">
        <v>402</v>
      </c>
    </row>
    <row r="9" spans="2:7" ht="15" customHeight="1">
      <c r="B9" s="377" t="s">
        <v>80</v>
      </c>
      <c r="C9" s="378"/>
      <c r="D9" s="4"/>
      <c r="E9" s="194" t="s">
        <v>402</v>
      </c>
      <c r="F9" s="122" t="s">
        <v>402</v>
      </c>
      <c r="G9" s="123" t="s">
        <v>402</v>
      </c>
    </row>
    <row r="10" spans="1:7" ht="15" customHeight="1">
      <c r="A10" s="1">
        <v>1</v>
      </c>
      <c r="B10" s="377" t="s">
        <v>81</v>
      </c>
      <c r="C10" s="378"/>
      <c r="D10" s="4"/>
      <c r="E10" s="194" t="s">
        <v>402</v>
      </c>
      <c r="F10" s="122" t="s">
        <v>402</v>
      </c>
      <c r="G10" s="123" t="s">
        <v>402</v>
      </c>
    </row>
    <row r="11" spans="2:7" ht="15" customHeight="1">
      <c r="B11" s="377" t="s">
        <v>82</v>
      </c>
      <c r="C11" s="378"/>
      <c r="D11" s="4"/>
      <c r="E11" s="194">
        <v>2</v>
      </c>
      <c r="F11" s="122" t="s">
        <v>402</v>
      </c>
      <c r="G11" s="117">
        <v>2</v>
      </c>
    </row>
    <row r="12" spans="2:7" ht="15" customHeight="1">
      <c r="B12" s="377" t="s">
        <v>410</v>
      </c>
      <c r="C12" s="378"/>
      <c r="D12" s="4"/>
      <c r="E12" s="194" t="s">
        <v>402</v>
      </c>
      <c r="F12" s="122" t="s">
        <v>402</v>
      </c>
      <c r="G12" s="123" t="s">
        <v>402</v>
      </c>
    </row>
    <row r="13" spans="2:7" ht="15" customHeight="1">
      <c r="B13" s="341" t="s">
        <v>411</v>
      </c>
      <c r="C13" s="341"/>
      <c r="D13" s="27"/>
      <c r="E13" s="194" t="s">
        <v>402</v>
      </c>
      <c r="F13" s="122" t="s">
        <v>402</v>
      </c>
      <c r="G13" s="123" t="s">
        <v>402</v>
      </c>
    </row>
    <row r="14" spans="2:7" ht="15" customHeight="1">
      <c r="B14" s="341" t="s">
        <v>412</v>
      </c>
      <c r="C14" s="341"/>
      <c r="D14" s="27"/>
      <c r="E14" s="194" t="s">
        <v>402</v>
      </c>
      <c r="F14" s="122" t="s">
        <v>402</v>
      </c>
      <c r="G14" s="123" t="s">
        <v>402</v>
      </c>
    </row>
    <row r="15" spans="2:7" ht="15" customHeight="1">
      <c r="B15" s="341" t="s">
        <v>413</v>
      </c>
      <c r="C15" s="341"/>
      <c r="D15" s="27"/>
      <c r="E15" s="194" t="s">
        <v>402</v>
      </c>
      <c r="F15" s="122" t="s">
        <v>402</v>
      </c>
      <c r="G15" s="123" t="s">
        <v>402</v>
      </c>
    </row>
    <row r="16" spans="2:7" ht="15" customHeight="1">
      <c r="B16" s="377" t="s">
        <v>414</v>
      </c>
      <c r="C16" s="378"/>
      <c r="D16" s="4"/>
      <c r="E16" s="194">
        <v>120</v>
      </c>
      <c r="F16" s="122">
        <v>120</v>
      </c>
      <c r="G16" s="123" t="s">
        <v>402</v>
      </c>
    </row>
    <row r="17" spans="2:7" ht="15" customHeight="1">
      <c r="B17" s="377" t="s">
        <v>415</v>
      </c>
      <c r="C17" s="378"/>
      <c r="D17" s="4"/>
      <c r="E17" s="194">
        <v>2</v>
      </c>
      <c r="F17" s="122" t="s">
        <v>402</v>
      </c>
      <c r="G17" s="123">
        <v>2</v>
      </c>
    </row>
    <row r="18" spans="2:7" ht="15" customHeight="1">
      <c r="B18" s="377" t="s">
        <v>416</v>
      </c>
      <c r="C18" s="378"/>
      <c r="D18" s="4"/>
      <c r="E18" s="194">
        <v>2</v>
      </c>
      <c r="F18" s="122" t="s">
        <v>402</v>
      </c>
      <c r="G18" s="123">
        <v>2</v>
      </c>
    </row>
    <row r="19" spans="2:7" ht="15" customHeight="1">
      <c r="B19" s="377" t="s">
        <v>417</v>
      </c>
      <c r="C19" s="378"/>
      <c r="D19" s="4"/>
      <c r="E19" s="194">
        <v>2</v>
      </c>
      <c r="F19" s="122" t="s">
        <v>402</v>
      </c>
      <c r="G19" s="123">
        <v>2</v>
      </c>
    </row>
    <row r="20" spans="1:7" ht="15" customHeight="1">
      <c r="A20" s="52"/>
      <c r="B20" s="379" t="s">
        <v>418</v>
      </c>
      <c r="C20" s="380"/>
      <c r="D20" s="48"/>
      <c r="E20" s="262">
        <v>2</v>
      </c>
      <c r="F20" s="124" t="s">
        <v>402</v>
      </c>
      <c r="G20" s="119">
        <v>2</v>
      </c>
    </row>
    <row r="21" spans="1:7" s="10" customFormat="1" ht="16.5" customHeight="1">
      <c r="A21" s="98"/>
      <c r="B21" s="242"/>
      <c r="C21" s="242"/>
      <c r="D21" s="242"/>
      <c r="F21" s="242"/>
      <c r="G21" s="2" t="s">
        <v>255</v>
      </c>
    </row>
    <row r="22" spans="2:6" ht="13.5">
      <c r="B22" s="176"/>
      <c r="C22" s="176"/>
      <c r="D22" s="176"/>
      <c r="F22" s="176"/>
    </row>
    <row r="23" spans="2:6" ht="13.5">
      <c r="B23" s="176"/>
      <c r="C23" s="176"/>
      <c r="D23" s="176"/>
      <c r="F23" s="176"/>
    </row>
    <row r="24" spans="2:6" ht="13.5">
      <c r="B24" s="176"/>
      <c r="C24" s="176"/>
      <c r="D24" s="176"/>
      <c r="F24" s="176"/>
    </row>
    <row r="25" spans="2:6" ht="13.5">
      <c r="B25" s="176"/>
      <c r="C25" s="176"/>
      <c r="D25" s="176"/>
      <c r="F25" s="176"/>
    </row>
    <row r="26" spans="2:6" ht="13.5">
      <c r="B26" s="176"/>
      <c r="C26" s="176"/>
      <c r="D26" s="176"/>
      <c r="F26" s="176"/>
    </row>
    <row r="27" spans="2:6" ht="13.5">
      <c r="B27" s="176"/>
      <c r="C27" s="176"/>
      <c r="D27" s="176"/>
      <c r="F27" s="176"/>
    </row>
    <row r="28" spans="2:6" ht="13.5">
      <c r="B28" s="176"/>
      <c r="C28" s="176"/>
      <c r="D28" s="176"/>
      <c r="F28" s="176"/>
    </row>
    <row r="29" spans="2:6" ht="13.5">
      <c r="B29" s="176"/>
      <c r="C29" s="176"/>
      <c r="D29" s="176"/>
      <c r="F29" s="176"/>
    </row>
    <row r="30" spans="2:6" ht="13.5">
      <c r="B30" s="176"/>
      <c r="C30" s="176"/>
      <c r="D30" s="176"/>
      <c r="F30" s="176"/>
    </row>
    <row r="31" spans="2:6" ht="13.5">
      <c r="B31" s="176"/>
      <c r="C31" s="176"/>
      <c r="D31" s="176"/>
      <c r="F31" s="176"/>
    </row>
    <row r="32" spans="2:6" ht="13.5">
      <c r="B32" s="176"/>
      <c r="C32" s="176"/>
      <c r="D32" s="176"/>
      <c r="F32" s="176"/>
    </row>
    <row r="33" spans="2:6" ht="13.5">
      <c r="B33" s="176"/>
      <c r="C33" s="176"/>
      <c r="D33" s="176"/>
      <c r="F33" s="176"/>
    </row>
    <row r="34" spans="2:6" ht="13.5">
      <c r="B34" s="176"/>
      <c r="C34" s="176"/>
      <c r="D34" s="176"/>
      <c r="F34" s="176"/>
    </row>
    <row r="35" spans="2:6" ht="13.5">
      <c r="B35" s="176"/>
      <c r="C35" s="176"/>
      <c r="D35" s="176"/>
      <c r="F35" s="176"/>
    </row>
    <row r="36" spans="2:6" ht="13.5">
      <c r="B36" s="176"/>
      <c r="C36" s="176"/>
      <c r="D36" s="176"/>
      <c r="F36" s="176"/>
    </row>
    <row r="37" spans="2:6" ht="13.5">
      <c r="B37" s="176"/>
      <c r="C37" s="176"/>
      <c r="D37" s="176"/>
      <c r="F37" s="176"/>
    </row>
    <row r="38" spans="2:6" ht="13.5">
      <c r="B38" s="176"/>
      <c r="C38" s="176"/>
      <c r="D38" s="176"/>
      <c r="F38" s="176"/>
    </row>
    <row r="39" spans="2:6" ht="13.5">
      <c r="B39" s="176"/>
      <c r="C39" s="176"/>
      <c r="D39" s="176"/>
      <c r="F39" s="176"/>
    </row>
    <row r="40" spans="2:6" ht="13.5">
      <c r="B40" s="176"/>
      <c r="C40" s="176"/>
      <c r="D40" s="176"/>
      <c r="F40" s="176"/>
    </row>
    <row r="41" spans="2:6" ht="13.5">
      <c r="B41" s="176"/>
      <c r="C41" s="176"/>
      <c r="D41" s="176"/>
      <c r="F41" s="176"/>
    </row>
    <row r="42" spans="2:6" ht="13.5">
      <c r="B42" s="176"/>
      <c r="C42" s="176"/>
      <c r="D42" s="176"/>
      <c r="F42" s="176"/>
    </row>
    <row r="43" spans="2:6" ht="13.5">
      <c r="B43" s="176"/>
      <c r="C43" s="176"/>
      <c r="D43" s="176"/>
      <c r="F43" s="176"/>
    </row>
    <row r="44" spans="2:6" ht="13.5">
      <c r="B44" s="176"/>
      <c r="C44" s="176"/>
      <c r="D44" s="176"/>
      <c r="F44" s="176"/>
    </row>
    <row r="45" spans="2:6" ht="13.5">
      <c r="B45" s="176"/>
      <c r="C45" s="176"/>
      <c r="D45" s="176"/>
      <c r="F45" s="176"/>
    </row>
    <row r="46" spans="2:6" ht="13.5">
      <c r="B46" s="176"/>
      <c r="C46" s="176"/>
      <c r="D46" s="176"/>
      <c r="F46" s="176"/>
    </row>
    <row r="47" spans="2:6" ht="13.5">
      <c r="B47" s="176"/>
      <c r="C47" s="176"/>
      <c r="D47" s="176"/>
      <c r="F47" s="176"/>
    </row>
    <row r="48" spans="2:6" ht="13.5">
      <c r="B48" s="176"/>
      <c r="C48" s="176"/>
      <c r="D48" s="176"/>
      <c r="F48" s="176"/>
    </row>
    <row r="49" spans="2:6" ht="13.5">
      <c r="B49" s="176"/>
      <c r="C49" s="176"/>
      <c r="D49" s="176"/>
      <c r="F49" s="176"/>
    </row>
    <row r="50" spans="2:6" ht="13.5">
      <c r="B50" s="176"/>
      <c r="C50" s="176"/>
      <c r="D50" s="176"/>
      <c r="F50" s="176"/>
    </row>
    <row r="51" spans="2:6" ht="13.5">
      <c r="B51" s="176"/>
      <c r="C51" s="176"/>
      <c r="D51" s="176"/>
      <c r="F51" s="176"/>
    </row>
    <row r="52" spans="2:6" ht="13.5">
      <c r="B52" s="176"/>
      <c r="C52" s="176"/>
      <c r="D52" s="176"/>
      <c r="F52" s="176"/>
    </row>
    <row r="53" spans="2:6" ht="13.5">
      <c r="B53" s="176"/>
      <c r="C53" s="176"/>
      <c r="D53" s="176"/>
      <c r="F53" s="176"/>
    </row>
    <row r="57" ht="13.5">
      <c r="F57" s="176"/>
    </row>
    <row r="58" ht="13.5">
      <c r="F58" s="176"/>
    </row>
    <row r="59" ht="13.5">
      <c r="F59" s="176"/>
    </row>
    <row r="60" ht="13.5">
      <c r="F60" s="176"/>
    </row>
    <row r="61" ht="13.5">
      <c r="F61" s="176"/>
    </row>
    <row r="62" ht="13.5">
      <c r="F62" s="176"/>
    </row>
    <row r="63" ht="13.5">
      <c r="F63" s="176"/>
    </row>
    <row r="64" ht="13.5">
      <c r="F64" s="176"/>
    </row>
    <row r="65" ht="13.5">
      <c r="F65" s="176"/>
    </row>
    <row r="66" ht="13.5">
      <c r="F66" s="176"/>
    </row>
    <row r="67" ht="13.5">
      <c r="F67" s="176"/>
    </row>
    <row r="68" ht="13.5">
      <c r="F68" s="176"/>
    </row>
    <row r="69" ht="13.5">
      <c r="F69" s="176"/>
    </row>
    <row r="70" ht="13.5">
      <c r="F70" s="176"/>
    </row>
    <row r="71" ht="13.5">
      <c r="F71" s="176"/>
    </row>
    <row r="72" ht="13.5">
      <c r="F72" s="176"/>
    </row>
    <row r="73" ht="13.5">
      <c r="F73" s="176"/>
    </row>
    <row r="74" ht="13.5">
      <c r="F74" s="176"/>
    </row>
    <row r="75" ht="13.5">
      <c r="F75" s="176"/>
    </row>
    <row r="76" ht="13.5">
      <c r="F76" s="176"/>
    </row>
    <row r="77" ht="13.5">
      <c r="F77" s="176"/>
    </row>
    <row r="78" ht="13.5">
      <c r="F78" s="176"/>
    </row>
    <row r="79" ht="13.5">
      <c r="F79" s="176"/>
    </row>
    <row r="80" ht="13.5">
      <c r="F80" s="176"/>
    </row>
    <row r="81" ht="13.5">
      <c r="F81" s="176"/>
    </row>
    <row r="82" ht="13.5">
      <c r="F82" s="176"/>
    </row>
    <row r="83" ht="13.5">
      <c r="F83" s="176"/>
    </row>
    <row r="84" ht="13.5">
      <c r="F84" s="176"/>
    </row>
    <row r="85" ht="13.5">
      <c r="F85" s="176"/>
    </row>
    <row r="86" ht="13.5">
      <c r="F86" s="176"/>
    </row>
    <row r="87" ht="13.5">
      <c r="F87" s="176"/>
    </row>
    <row r="88" ht="13.5">
      <c r="F88" s="176"/>
    </row>
    <row r="89" ht="13.5">
      <c r="F89" s="176"/>
    </row>
    <row r="90" ht="13.5">
      <c r="F90" s="176"/>
    </row>
    <row r="91" ht="13.5">
      <c r="F91" s="176"/>
    </row>
    <row r="92" ht="13.5">
      <c r="F92" s="176"/>
    </row>
    <row r="93" ht="13.5">
      <c r="F93" s="176"/>
    </row>
    <row r="94" ht="13.5">
      <c r="F94" s="176"/>
    </row>
    <row r="95" ht="13.5">
      <c r="F95" s="176"/>
    </row>
    <row r="96" ht="13.5">
      <c r="F96" s="176"/>
    </row>
    <row r="97" ht="13.5">
      <c r="F97" s="176"/>
    </row>
    <row r="98" ht="13.5">
      <c r="F98" s="176"/>
    </row>
    <row r="99" ht="13.5">
      <c r="F99" s="176"/>
    </row>
    <row r="100" ht="13.5">
      <c r="F100" s="176"/>
    </row>
    <row r="101" ht="13.5">
      <c r="F101" s="176"/>
    </row>
    <row r="102" ht="13.5">
      <c r="F102" s="176"/>
    </row>
    <row r="103" ht="13.5">
      <c r="F103" s="176"/>
    </row>
    <row r="104" ht="13.5">
      <c r="F104" s="176"/>
    </row>
    <row r="105" ht="13.5">
      <c r="F105" s="176"/>
    </row>
    <row r="106" ht="13.5">
      <c r="F106" s="176"/>
    </row>
    <row r="107" ht="13.5">
      <c r="F107" s="176"/>
    </row>
    <row r="108" ht="13.5">
      <c r="F108" s="176"/>
    </row>
    <row r="109" ht="13.5">
      <c r="F109" s="176"/>
    </row>
    <row r="110" ht="13.5">
      <c r="F110" s="176"/>
    </row>
    <row r="111" ht="13.5">
      <c r="F111" s="176"/>
    </row>
    <row r="112" ht="13.5">
      <c r="F112" s="176"/>
    </row>
    <row r="113" ht="13.5">
      <c r="F113" s="176"/>
    </row>
    <row r="114" ht="13.5">
      <c r="F114" s="176"/>
    </row>
    <row r="115" ht="13.5">
      <c r="F115" s="176"/>
    </row>
    <row r="116" ht="13.5">
      <c r="F116" s="176"/>
    </row>
    <row r="117" ht="13.5">
      <c r="F117" s="176"/>
    </row>
    <row r="118" ht="13.5">
      <c r="F118" s="176"/>
    </row>
    <row r="119" ht="13.5">
      <c r="F119" s="176"/>
    </row>
    <row r="120" ht="13.5">
      <c r="F120" s="176"/>
    </row>
    <row r="121" ht="13.5">
      <c r="F121" s="176"/>
    </row>
    <row r="122" ht="13.5">
      <c r="F122" s="176"/>
    </row>
    <row r="123" ht="13.5">
      <c r="F123" s="176"/>
    </row>
    <row r="124" ht="13.5">
      <c r="F124" s="176"/>
    </row>
    <row r="125" ht="13.5">
      <c r="F125" s="176"/>
    </row>
    <row r="126" ht="13.5">
      <c r="F126" s="176"/>
    </row>
    <row r="127" ht="13.5">
      <c r="F127" s="176"/>
    </row>
    <row r="128" ht="13.5">
      <c r="F128" s="176"/>
    </row>
    <row r="129" ht="13.5">
      <c r="F129" s="176"/>
    </row>
  </sheetData>
  <sheetProtection/>
  <mergeCells count="17">
    <mergeCell ref="B18:C18"/>
    <mergeCell ref="B19:C19"/>
    <mergeCell ref="B20:C20"/>
    <mergeCell ref="B9:C9"/>
    <mergeCell ref="B10:C10"/>
    <mergeCell ref="B5:C5"/>
    <mergeCell ref="B6:B7"/>
    <mergeCell ref="B16:C16"/>
    <mergeCell ref="B17:C17"/>
    <mergeCell ref="B3:C3"/>
    <mergeCell ref="B4:C4"/>
    <mergeCell ref="B8:C8"/>
    <mergeCell ref="B15:C15"/>
    <mergeCell ref="B11:C11"/>
    <mergeCell ref="B12:C12"/>
    <mergeCell ref="B13:C13"/>
    <mergeCell ref="B14:C1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2021-11-16T04:50:40Z</dcterms:created>
  <dcterms:modified xsi:type="dcterms:W3CDTF">2021-11-16T04:50:43Z</dcterms:modified>
  <cp:category/>
  <cp:version/>
  <cp:contentType/>
  <cp:contentStatus/>
</cp:coreProperties>
</file>