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30" windowWidth="12030" windowHeight="10035" tabRatio="927" activeTab="0"/>
  </bookViews>
  <sheets>
    <sheet name="1 妊娠月別届出状況 " sheetId="1" r:id="rId1"/>
    <sheet name="2 出産報告状況 " sheetId="2" r:id="rId2"/>
    <sheet name="3 母親教室実施状況 " sheetId="3" r:id="rId3"/>
    <sheet name="4 両親教室実施状況 " sheetId="4" r:id="rId4"/>
    <sheet name="5 勤労妊婦母親教室 " sheetId="5" r:id="rId5"/>
    <sheet name="6 母子栄養指導実施状況" sheetId="6" state="hidden" r:id="rId6"/>
    <sheet name="7 離乳期講習会実施状況 " sheetId="7" state="hidden" r:id="rId7"/>
    <sheet name="6母子栄養指導実施状況(食育)" sheetId="8" r:id="rId8"/>
    <sheet name="7　離乳期講習会実施状況(食育)" sheetId="9" r:id="rId9"/>
    <sheet name="8 育児教室実施状況 " sheetId="10" r:id="rId10"/>
    <sheet name="9　乳児、妊産婦、未熟児訪問指導実施状況" sheetId="11" r:id="rId11"/>
    <sheet name="10　女性の健康支援相談実施状況 " sheetId="12" r:id="rId12"/>
    <sheet name="11思春期ヘルスケア事業" sheetId="13" r:id="rId13"/>
    <sheet name="12 思春期・婚前教室実施状況 " sheetId="14" r:id="rId14"/>
    <sheet name="13 乳幼児健康診査回数 " sheetId="15" r:id="rId15"/>
    <sheet name="14(1) 乳児健康相談 " sheetId="16" r:id="rId16"/>
    <sheet name="14(2) 幼児健康相談 " sheetId="17" r:id="rId17"/>
    <sheet name="15(1) 1歳6ｶ月児健診 " sheetId="18" r:id="rId18"/>
    <sheet name="16(2) 1歳6ｶ月児歯科検診 " sheetId="19" state="hidden" r:id="rId19"/>
    <sheet name="15(2) 1歳6ｶ月児歯科検診(歯科) " sheetId="20" r:id="rId20"/>
    <sheet name="16（1） 3歳児健診 " sheetId="21" r:id="rId21"/>
    <sheet name="16(2) 3歳児聴覚検査 " sheetId="22" r:id="rId22"/>
    <sheet name="17(3)  3歳児歯科健康診査" sheetId="23" state="hidden" r:id="rId23"/>
    <sheet name="16(3)  3歳児歯科健康診査 (歯科)" sheetId="24" r:id="rId24"/>
    <sheet name="17　5歳児健康診査" sheetId="25" r:id="rId25"/>
    <sheet name="17（2）5歳児歯科健康診査 (歯科)" sheetId="26" r:id="rId26"/>
    <sheet name="18　心理相談 " sheetId="27" r:id="rId27"/>
    <sheet name="19(1) (2)乳幼児精神発達相談事業 " sheetId="28" r:id="rId28"/>
    <sheet name="19(3) 乳幼児精神発達相談事業 " sheetId="29" r:id="rId29"/>
    <sheet name="20　 (1)（2）5歳児発達相談" sheetId="30" r:id="rId30"/>
    <sheet name="20　(3)5歳児発達相談" sheetId="31" r:id="rId31"/>
    <sheet name="21 妊婦一般健康診査受診状況 " sheetId="32" r:id="rId32"/>
    <sheet name="21人工妊娠中絶" sheetId="33" state="hidden" r:id="rId33"/>
    <sheet name="22不妊手術 " sheetId="34" state="hidden" r:id="rId34"/>
    <sheet name="22人工妊娠中絶" sheetId="35" r:id="rId35"/>
    <sheet name="23不妊手術 " sheetId="36" r:id="rId36"/>
  </sheets>
  <definedNames>
    <definedName name="_xlnm.Print_Area" localSheetId="15">'14(1) 乳児健康相談 '!$A$1:$R$19</definedName>
    <definedName name="_xlnm.Print_Area" localSheetId="20">'16（1） 3歳児健診 '!$A$1:$O$18</definedName>
    <definedName name="_xlnm.Print_Area" localSheetId="21">'16(2) 3歳児聴覚検査 '!$A$1:$I$7</definedName>
    <definedName name="_xlnm.Print_Area" localSheetId="24">'17　5歳児健康診査'!$A$1:$O$18</definedName>
    <definedName name="_xlnm.Print_Area" localSheetId="27">'19(1) (2)乳幼児精神発達相談事業 '!$A$1:$O$35</definedName>
    <definedName name="_xlnm.Print_Area" localSheetId="32">'21人工妊娠中絶'!$A$1:$S$27</definedName>
    <definedName name="_xlnm.Print_Area" localSheetId="34">'22人工妊娠中絶'!$A$1:$S$27</definedName>
    <definedName name="_xlnm.Print_Area" localSheetId="4">'5 勤労妊婦母親教室 '!$A$1:$D$7</definedName>
    <definedName name="Z_12123792_9512_4C03_9AA5_2DF0068ABCAC_.wvu.Cols" localSheetId="20" hidden="1">'16（1） 3歳児健診 '!$P:$Q</definedName>
    <definedName name="Z_12123792_9512_4C03_9AA5_2DF0068ABCAC_.wvu.Cols" localSheetId="24" hidden="1">'17　5歳児健康診査'!$P:$Q</definedName>
    <definedName name="Z_12123792_9512_4C03_9AA5_2DF0068ABCAC_.wvu.PrintArea" localSheetId="15" hidden="1">'14(1) 乳児健康相談 '!$A$1:$R$19</definedName>
    <definedName name="Z_12123792_9512_4C03_9AA5_2DF0068ABCAC_.wvu.PrintArea" localSheetId="20" hidden="1">'16（1） 3歳児健診 '!$A$1:$Q$18</definedName>
    <definedName name="Z_12123792_9512_4C03_9AA5_2DF0068ABCAC_.wvu.PrintArea" localSheetId="21" hidden="1">'16(2) 3歳児聴覚検査 '!$A$1:$I$7</definedName>
    <definedName name="Z_12123792_9512_4C03_9AA5_2DF0068ABCAC_.wvu.PrintArea" localSheetId="24" hidden="1">'17　5歳児健康診査'!$A$1:$Q$18</definedName>
    <definedName name="Z_5E4E86CE_73CF_4DC3_8831_99A285D120DA_.wvu.PrintArea" localSheetId="15" hidden="1">'14(1) 乳児健康相談 '!$A$1:$R$19</definedName>
    <definedName name="Z_5E4E86CE_73CF_4DC3_8831_99A285D120DA_.wvu.PrintArea" localSheetId="20" hidden="1">'16（1） 3歳児健診 '!$A$1:$N$18</definedName>
    <definedName name="Z_5E4E86CE_73CF_4DC3_8831_99A285D120DA_.wvu.PrintArea" localSheetId="21" hidden="1">'16(2) 3歳児聴覚検査 '!$A$1:$I$7</definedName>
    <definedName name="Z_5E4E86CE_73CF_4DC3_8831_99A285D120DA_.wvu.PrintArea" localSheetId="24" hidden="1">'17　5歳児健康診査'!$A$1:$N$18</definedName>
    <definedName name="Z_C0696B9D_7881_4FC4_9F45_0D6808951A6E_.wvu.Cols" localSheetId="20" hidden="1">'16（1） 3歳児健診 '!$P:$Q</definedName>
    <definedName name="Z_C0696B9D_7881_4FC4_9F45_0D6808951A6E_.wvu.Cols" localSheetId="24" hidden="1">'17　5歳児健康診査'!$P:$Q</definedName>
    <definedName name="Z_C0696B9D_7881_4FC4_9F45_0D6808951A6E_.wvu.PrintArea" localSheetId="15" hidden="1">'14(1) 乳児健康相談 '!$A$1:$R$19</definedName>
    <definedName name="Z_C0696B9D_7881_4FC4_9F45_0D6808951A6E_.wvu.PrintArea" localSheetId="20" hidden="1">'16（1） 3歳児健診 '!$A$1:$Q$18</definedName>
    <definedName name="Z_C0696B9D_7881_4FC4_9F45_0D6808951A6E_.wvu.PrintArea" localSheetId="21" hidden="1">'16(2) 3歳児聴覚検査 '!$A$1:$I$7</definedName>
    <definedName name="Z_C0696B9D_7881_4FC4_9F45_0D6808951A6E_.wvu.PrintArea" localSheetId="24" hidden="1">'17　5歳児健康診査'!$A$1:$Q$18</definedName>
    <definedName name="Z_D55FE1E6_81F4_4487_A6A1_1AD06AC3055A_.wvu.Cols" localSheetId="20" hidden="1">'16（1） 3歳児健診 '!$P:$Q</definedName>
    <definedName name="Z_D55FE1E6_81F4_4487_A6A1_1AD06AC3055A_.wvu.Cols" localSheetId="24" hidden="1">'17　5歳児健康診査'!$P:$Q</definedName>
    <definedName name="Z_D55FE1E6_81F4_4487_A6A1_1AD06AC3055A_.wvu.PrintArea" localSheetId="15" hidden="1">'14(1) 乳児健康相談 '!$A$1:$R$19</definedName>
    <definedName name="Z_D55FE1E6_81F4_4487_A6A1_1AD06AC3055A_.wvu.PrintArea" localSheetId="20" hidden="1">'16（1） 3歳児健診 '!$A$1:$Q$18</definedName>
    <definedName name="Z_D55FE1E6_81F4_4487_A6A1_1AD06AC3055A_.wvu.PrintArea" localSheetId="21" hidden="1">'16(2) 3歳児聴覚検査 '!$A$1:$I$7</definedName>
    <definedName name="Z_D55FE1E6_81F4_4487_A6A1_1AD06AC3055A_.wvu.PrintArea" localSheetId="24" hidden="1">'17　5歳児健康診査'!$A$1:$Q$18</definedName>
  </definedNames>
  <calcPr fullCalcOnLoad="1"/>
</workbook>
</file>

<file path=xl/sharedStrings.xml><?xml version="1.0" encoding="utf-8"?>
<sst xmlns="http://schemas.openxmlformats.org/spreadsheetml/2006/main" count="1339" uniqueCount="395">
  <si>
    <t>北</t>
  </si>
  <si>
    <t>東</t>
  </si>
  <si>
    <t>南</t>
  </si>
  <si>
    <t>西</t>
  </si>
  <si>
    <t>区　分</t>
  </si>
  <si>
    <t>受診人員</t>
  </si>
  <si>
    <t>総数</t>
  </si>
  <si>
    <t>総　　数</t>
  </si>
  <si>
    <t>中　央</t>
  </si>
  <si>
    <t>北</t>
  </si>
  <si>
    <t>東</t>
  </si>
  <si>
    <t>白　石</t>
  </si>
  <si>
    <t>厚　別</t>
  </si>
  <si>
    <t>豊　平</t>
  </si>
  <si>
    <t>清　田</t>
  </si>
  <si>
    <t>南</t>
  </si>
  <si>
    <t>西</t>
  </si>
  <si>
    <t>手　稲</t>
  </si>
  <si>
    <t>区　　分</t>
  </si>
  <si>
    <t>開催回数</t>
  </si>
  <si>
    <t>実　　人　　員</t>
  </si>
  <si>
    <t>延　　人　　員</t>
  </si>
  <si>
    <t>実人員</t>
  </si>
  <si>
    <t>その他</t>
  </si>
  <si>
    <t>３　歳　児</t>
  </si>
  <si>
    <t>乳　幼　児</t>
  </si>
  <si>
    <t>延人員</t>
  </si>
  <si>
    <t>中央</t>
  </si>
  <si>
    <t>白石</t>
  </si>
  <si>
    <t>厚別</t>
  </si>
  <si>
    <t>豊平</t>
  </si>
  <si>
    <t>清田</t>
  </si>
  <si>
    <t>手稲</t>
  </si>
  <si>
    <t>総　数</t>
  </si>
  <si>
    <t>言　語</t>
  </si>
  <si>
    <t>習　癖</t>
  </si>
  <si>
    <t>総　　数</t>
  </si>
  <si>
    <t>中　　央</t>
  </si>
  <si>
    <t>白　　石</t>
  </si>
  <si>
    <t>厚　　別</t>
  </si>
  <si>
    <t>豊　　平</t>
  </si>
  <si>
    <t>清　　田</t>
  </si>
  <si>
    <t>手　　稲</t>
  </si>
  <si>
    <t>区　分</t>
  </si>
  <si>
    <t>来所時の年齢</t>
  </si>
  <si>
    <t>来所経由</t>
  </si>
  <si>
    <t>総　数</t>
  </si>
  <si>
    <t>6歳以上</t>
  </si>
  <si>
    <t>保護者</t>
  </si>
  <si>
    <t>他機関</t>
  </si>
  <si>
    <t>受診
人員</t>
  </si>
  <si>
    <t xml:space="preserve"> 1歳～
 2歳未満</t>
  </si>
  <si>
    <t>区分</t>
  </si>
  <si>
    <t>白石</t>
  </si>
  <si>
    <t>清田</t>
  </si>
  <si>
    <t>手稲</t>
  </si>
  <si>
    <t>３歳児
健　診</t>
  </si>
  <si>
    <t xml:space="preserve">  (2)　幼　　　　　児</t>
  </si>
  <si>
    <t>正　　常</t>
  </si>
  <si>
    <t>要指導</t>
  </si>
  <si>
    <t>要観察</t>
  </si>
  <si>
    <t>要治療</t>
  </si>
  <si>
    <t>区分</t>
  </si>
  <si>
    <t>件数</t>
  </si>
  <si>
    <t xml:space="preserve">  (1)　乳　　　　　児</t>
  </si>
  <si>
    <t>その他</t>
  </si>
  <si>
    <t>４か月児</t>
  </si>
  <si>
    <t>１歳６か月児</t>
  </si>
  <si>
    <t>1歳児～2歳児</t>
  </si>
  <si>
    <t>1歳
6か月児
健 　診</t>
  </si>
  <si>
    <t>対象
人員</t>
  </si>
  <si>
    <t>正常</t>
  </si>
  <si>
    <t>所見あり</t>
  </si>
  <si>
    <t>精健票
発行数</t>
  </si>
  <si>
    <t>正　　　　　常</t>
  </si>
  <si>
    <t>要　　観　　察</t>
  </si>
  <si>
    <t>要　　精　　健</t>
  </si>
  <si>
    <t>正常</t>
  </si>
  <si>
    <t>精健票
発行数</t>
  </si>
  <si>
    <t>要精健</t>
  </si>
  <si>
    <t>(再掲)
股関節
精健</t>
  </si>
  <si>
    <t>(再掲)
眼科
精健</t>
  </si>
  <si>
    <t>正　常</t>
  </si>
  <si>
    <t>相談（実人員）</t>
  </si>
  <si>
    <t>受　　療　　中</t>
  </si>
  <si>
    <t>要　　治　　療</t>
  </si>
  <si>
    <t>保健</t>
  </si>
  <si>
    <t>母性</t>
  </si>
  <si>
    <t>栄養</t>
  </si>
  <si>
    <t>受　診　人　員</t>
  </si>
  <si>
    <t>3歳児他</t>
  </si>
  <si>
    <t>要精健</t>
  </si>
  <si>
    <t>受療中</t>
  </si>
  <si>
    <t>正常（実人員）</t>
  </si>
  <si>
    <t>所見あり（実人員）</t>
  </si>
  <si>
    <t>相談(実人員）</t>
  </si>
  <si>
    <t>受療中</t>
  </si>
  <si>
    <t>　相談者の状況</t>
  </si>
  <si>
    <t>　　主訴</t>
  </si>
  <si>
    <t>ことばの遅れ</t>
  </si>
  <si>
    <t>落ち着きのなさ</t>
  </si>
  <si>
    <t>対人面の問題</t>
  </si>
  <si>
    <t>　　実際の問題　</t>
  </si>
  <si>
    <t>多動</t>
  </si>
  <si>
    <t>発達全体の問題</t>
  </si>
  <si>
    <t>育児困難・育児不安</t>
  </si>
  <si>
    <t>性格行動</t>
  </si>
  <si>
    <t>発達に関すること</t>
  </si>
  <si>
    <t>育児不安・困難</t>
  </si>
  <si>
    <t>同胞の健診</t>
  </si>
  <si>
    <t>保健師</t>
  </si>
  <si>
    <t>前年度継続</t>
  </si>
  <si>
    <t xml:space="preserve">  (1)　判　定　区　分</t>
  </si>
  <si>
    <t xml:space="preserve">  (2)　3歳児視聴覚検査</t>
  </si>
  <si>
    <t>１ｶ月</t>
  </si>
  <si>
    <t>３～６月</t>
  </si>
  <si>
    <t>視　　覚</t>
  </si>
  <si>
    <t>聴　　覚</t>
  </si>
  <si>
    <t>区分</t>
  </si>
  <si>
    <t>実　施　回　数</t>
  </si>
  <si>
    <t>総数</t>
  </si>
  <si>
    <t>　主　な　テ　ー　マ　　*</t>
  </si>
  <si>
    <t>生命誕生</t>
  </si>
  <si>
    <t>性感染症</t>
  </si>
  <si>
    <t>たばこの
健康影響</t>
  </si>
  <si>
    <t>アルコールの健康影響</t>
  </si>
  <si>
    <t>総数</t>
  </si>
  <si>
    <t>中央</t>
  </si>
  <si>
    <t>厚別</t>
  </si>
  <si>
    <t>豊平</t>
  </si>
  <si>
    <t>*　主なテーマの内訳には重複があり、その合計は実施回数の総数と一致しない。</t>
  </si>
  <si>
    <t>参加人員</t>
  </si>
  <si>
    <t>実人員</t>
  </si>
  <si>
    <t>所内</t>
  </si>
  <si>
    <t>所外</t>
  </si>
  <si>
    <t>2　出産報告状況</t>
  </si>
  <si>
    <t>新生児期間中に受理</t>
  </si>
  <si>
    <t>新生児期間外に受理</t>
  </si>
  <si>
    <t>中　央</t>
  </si>
  <si>
    <t>白　石</t>
  </si>
  <si>
    <t>厚　別</t>
  </si>
  <si>
    <t>豊　平</t>
  </si>
  <si>
    <t>清　田</t>
  </si>
  <si>
    <t>手　稲</t>
  </si>
  <si>
    <t>第1子</t>
  </si>
  <si>
    <t>第2子</t>
  </si>
  <si>
    <t>第3子以上</t>
  </si>
  <si>
    <t>不詳</t>
  </si>
  <si>
    <t>3　母親教室実施状況</t>
  </si>
  <si>
    <t>区　分</t>
  </si>
  <si>
    <t>開催回数</t>
  </si>
  <si>
    <t>参加人員</t>
  </si>
  <si>
    <t>実　　人　　員</t>
  </si>
  <si>
    <t>延　　人　　員</t>
  </si>
  <si>
    <t>総　数</t>
  </si>
  <si>
    <t>4　両親教室実施状況</t>
  </si>
  <si>
    <t>区　 分</t>
  </si>
  <si>
    <t>開　　催　　回　　数</t>
  </si>
  <si>
    <t>参　　加　　人　　員</t>
  </si>
  <si>
    <t>5　ワーキング・マタニティスクール（勤労妊婦母親教室）</t>
  </si>
  <si>
    <t>妊婦</t>
  </si>
  <si>
    <t>8　育児教室実施状況</t>
  </si>
  <si>
    <t>開　催　回　数</t>
  </si>
  <si>
    <t>参　　加　　人　　員</t>
  </si>
  <si>
    <t>実　　人　　員</t>
  </si>
  <si>
    <t>延　　人　　員</t>
  </si>
  <si>
    <t>区　　　　　分</t>
  </si>
  <si>
    <t>総　　　　　　数</t>
  </si>
  <si>
    <t>訪問指導員実施数</t>
  </si>
  <si>
    <t>延人員</t>
  </si>
  <si>
    <t>総　　数</t>
  </si>
  <si>
    <t>新生児</t>
  </si>
  <si>
    <t>妊産婦</t>
  </si>
  <si>
    <t>未熟児</t>
  </si>
  <si>
    <t>6　母子栄養指導実施状況</t>
  </si>
  <si>
    <t>個別指導人員</t>
  </si>
  <si>
    <t>集団指導</t>
  </si>
  <si>
    <t>人員</t>
  </si>
  <si>
    <t>7　離乳期講習会実施状況</t>
  </si>
  <si>
    <t>開催回数</t>
  </si>
  <si>
    <t>参加人員</t>
  </si>
  <si>
    <t>§4　母　子　保　健</t>
  </si>
  <si>
    <t>1　妊娠月別届出状況</t>
  </si>
  <si>
    <t>区　　　　分</t>
  </si>
  <si>
    <t>総　　数</t>
  </si>
  <si>
    <t>妊　　　　　　　　娠　　　　　　　　週　　　　　　　　(月)　　　　　　　　数</t>
  </si>
  <si>
    <t>満１１週以内</t>
  </si>
  <si>
    <t>満12週～</t>
  </si>
  <si>
    <t>満20週～</t>
  </si>
  <si>
    <t>満28週～</t>
  </si>
  <si>
    <t>満36週以上</t>
  </si>
  <si>
    <t>不　　　詳</t>
  </si>
  <si>
    <t>19週</t>
  </si>
  <si>
    <t>（3ｶ月以内）</t>
  </si>
  <si>
    <t>初　産</t>
  </si>
  <si>
    <t>経　産</t>
  </si>
  <si>
    <t>　(1)　1歳6か月児健診</t>
  </si>
  <si>
    <t>　(2)　3歳児健診</t>
  </si>
  <si>
    <t>(再掲）　夫の参加人員</t>
  </si>
  <si>
    <t>（10ｶ月以上）</t>
  </si>
  <si>
    <t>資料　保健所健康企画課</t>
  </si>
  <si>
    <t>健康・子ども課職員実施数</t>
  </si>
  <si>
    <t>開　催　回　数</t>
  </si>
  <si>
    <t>相　　談　　人　　員</t>
  </si>
  <si>
    <t>　 授業支援事業</t>
  </si>
  <si>
    <t xml:space="preserve">  (2)　1歳6か月児歯科健康診査</t>
  </si>
  <si>
    <t>むし歯のない者</t>
  </si>
  <si>
    <t>むし歯のある者</t>
  </si>
  <si>
    <t>むし歯数 (本）</t>
  </si>
  <si>
    <t>Ｏ１型</t>
  </si>
  <si>
    <t>Ｏ２型</t>
  </si>
  <si>
    <t>Ａ型</t>
  </si>
  <si>
    <t>Ｂ型</t>
  </si>
  <si>
    <t>Ｃ型</t>
  </si>
  <si>
    <t>平均*</t>
  </si>
  <si>
    <t>＊　受診者ひとりあたりのむし歯の数（むし歯の総数/受診人員）</t>
  </si>
  <si>
    <t xml:space="preserve">  (3)　3歳児歯科健康診査</t>
  </si>
  <si>
    <t>むし歯の数
（本）</t>
  </si>
  <si>
    <t>むし歯の型別分類</t>
  </si>
  <si>
    <t>不正咬合の分類</t>
  </si>
  <si>
    <t>Ｃ１型</t>
  </si>
  <si>
    <t>Ｃ２型</t>
  </si>
  <si>
    <t>基本健診（１回目）</t>
  </si>
  <si>
    <t>基本健診（２回目）</t>
  </si>
  <si>
    <t>基本健診（３回目）</t>
  </si>
  <si>
    <t>基本健診（５回目）</t>
  </si>
  <si>
    <t>その他の
異常あり</t>
  </si>
  <si>
    <t>資料　保健所健康企画課</t>
  </si>
  <si>
    <t>総　数</t>
  </si>
  <si>
    <t>20歳未満</t>
  </si>
  <si>
    <t>20～24</t>
  </si>
  <si>
    <t>25～29</t>
  </si>
  <si>
    <t>30～34</t>
  </si>
  <si>
    <t>35～39</t>
  </si>
  <si>
    <t>40～44</t>
  </si>
  <si>
    <t>45～49</t>
  </si>
  <si>
    <t>50～</t>
  </si>
  <si>
    <t>不　詳</t>
  </si>
  <si>
    <t>総数</t>
  </si>
  <si>
    <t>第１号該当</t>
  </si>
  <si>
    <t>第2号該当</t>
  </si>
  <si>
    <t>　　分娩ごとに、母体の健康度を著しく低下するおそれのあるもの」をいう。　　　</t>
  </si>
  <si>
    <t>妊娠週数</t>
  </si>
  <si>
    <t>男</t>
  </si>
  <si>
    <t>女</t>
  </si>
  <si>
    <t>※　本表の「第1号該当」とは、保護法第3条第1項第1号に該当する者で「妊娠又は分娩が、母体の生命に危険を及ぼすおそ</t>
  </si>
  <si>
    <t>　　れのあるもの」をいう。また、「第2号該当」とは、母体保護法第3条第1項第2号に該当する者で「現に数人の子を有し、かつ、</t>
  </si>
  <si>
    <t>資料　保健所健康企画課</t>
  </si>
  <si>
    <t>15歳
未満</t>
  </si>
  <si>
    <t>15歳</t>
  </si>
  <si>
    <t>16歳</t>
  </si>
  <si>
    <t>17歳</t>
  </si>
  <si>
    <t>18歳</t>
  </si>
  <si>
    <t>19歳</t>
  </si>
  <si>
    <t>実施率</t>
  </si>
  <si>
    <t>満7週以前</t>
  </si>
  <si>
    <t>第１号該当</t>
  </si>
  <si>
    <t>満8週～満11週</t>
  </si>
  <si>
    <t>満12週～満15週</t>
  </si>
  <si>
    <t>満16週～満19週</t>
  </si>
  <si>
    <t>満20週・満21週</t>
  </si>
  <si>
    <t>※　  本表の「第1号該当」とは、母体保護法第14条第1項第1号に該当する者で「妊娠の継続又は分娩が身体的理由により母体</t>
  </si>
  <si>
    <t>　　の健康を著しく害するおそれのあるもの」をいう。また、「第2号該当」とは、母体保護法第14条第1項第2号に該当する者で</t>
  </si>
  <si>
    <t>資料　保健所健康企画課</t>
  </si>
  <si>
    <t>不明</t>
  </si>
  <si>
    <t>出　産　後</t>
  </si>
  <si>
    <t>*新生児については、生後5か月未満までの乳児を含んでいる。</t>
  </si>
  <si>
    <t>基本健診（４回目）</t>
  </si>
  <si>
    <t>基本健診（６回目）</t>
  </si>
  <si>
    <t>基本健診（７回目）</t>
  </si>
  <si>
    <t>基本健診（８回目）</t>
  </si>
  <si>
    <t>基本健診（９回目）</t>
  </si>
  <si>
    <t>基本健診（１０回目）</t>
  </si>
  <si>
    <t>基本健診（１１回目）</t>
  </si>
  <si>
    <t>基本健診（１２回目）</t>
  </si>
  <si>
    <t>基本健診（１３回目）</t>
  </si>
  <si>
    <t>基本健診（１４回目）</t>
  </si>
  <si>
    <t>ａ</t>
  </si>
  <si>
    <t>ｂ</t>
  </si>
  <si>
    <t>ｃ</t>
  </si>
  <si>
    <t>ｄ</t>
  </si>
  <si>
    <t>ｅ</t>
  </si>
  <si>
    <t>ｆ</t>
  </si>
  <si>
    <t xml:space="preserve">  （1)　判　定　区　分</t>
  </si>
  <si>
    <t>正常(実人員）</t>
  </si>
  <si>
    <t>所見あり(実人員）</t>
  </si>
  <si>
    <t>20～24</t>
  </si>
  <si>
    <t>25～29</t>
  </si>
  <si>
    <t>30～34</t>
  </si>
  <si>
    <t>35～39</t>
  </si>
  <si>
    <t>40～44</t>
  </si>
  <si>
    <t>45～49</t>
  </si>
  <si>
    <t>50～　</t>
  </si>
  <si>
    <t>　　「暴行若しくは脅迫によって又は抵抗若しくは拒絶することができない間に姦淫されて妊娠したもの」をいう。</t>
  </si>
  <si>
    <t>　　50歳以上の人工妊娠中絶件数は除く。）</t>
  </si>
  <si>
    <t>　　　　</t>
  </si>
  <si>
    <t>夫・その他</t>
  </si>
  <si>
    <t>(再掲)
聴覚
精健</t>
  </si>
  <si>
    <t>受　 診
人   員</t>
  </si>
  <si>
    <t>18　心理相談実施状況</t>
  </si>
  <si>
    <t>19　乳幼児精神発達相談事業実施状況</t>
  </si>
  <si>
    <t>21　人工妊娠中絶届出件数・実施率</t>
  </si>
  <si>
    <t>22　不妊手術届出数</t>
  </si>
  <si>
    <t>軟組織の
異常あり</t>
  </si>
  <si>
    <t>軟組織
の異常
あ　り</t>
  </si>
  <si>
    <t>平成25年度</t>
  </si>
  <si>
    <t>平成25年度</t>
  </si>
  <si>
    <t>平成25年度</t>
  </si>
  <si>
    <t>平成25年度</t>
  </si>
  <si>
    <t xml:space="preserve">  (1)　主　訴</t>
  </si>
  <si>
    <t>対人面の問題</t>
  </si>
  <si>
    <t>その他</t>
  </si>
  <si>
    <t xml:space="preserve">  (2)　実際の問題</t>
  </si>
  <si>
    <t xml:space="preserve">  (3)　新規相談状況</t>
  </si>
  <si>
    <t>平成25年度</t>
  </si>
  <si>
    <t>　　 　「実施率」は、平成25年10月1日現在の15～49歳の女子人口千対。（15歳未満・不詳の人工妊娠中絶件数を含むが、</t>
  </si>
  <si>
    <t>9　乳児、妊産婦、未熟児訪問指導実施状況</t>
  </si>
  <si>
    <t>11  思春期ヘルスケア事業</t>
  </si>
  <si>
    <t>12　思春期・婚前教室実施状況</t>
  </si>
  <si>
    <t>13　乳幼児健康診査回数</t>
  </si>
  <si>
    <t>14　乳幼児健康相談実施状況</t>
  </si>
  <si>
    <t>15　1歳6か月児健康診査の実施状況</t>
  </si>
  <si>
    <t>17　5歳児健康診査の実施状況</t>
  </si>
  <si>
    <t>　(3)　5歳児健診</t>
  </si>
  <si>
    <t>集団生活の不適応</t>
  </si>
  <si>
    <t>集団生活の不適応</t>
  </si>
  <si>
    <t>言語</t>
  </si>
  <si>
    <t>習癖</t>
  </si>
  <si>
    <t>育児不安・困難</t>
  </si>
  <si>
    <t>21　妊婦一般健康診査受診状況</t>
  </si>
  <si>
    <t>20　5歳児発達相談事業実施状況</t>
  </si>
  <si>
    <t>５歳児
健　診</t>
  </si>
  <si>
    <t>(再掲)セルフチェック表Cに該当</t>
  </si>
  <si>
    <t>27週</t>
  </si>
  <si>
    <t>35週</t>
  </si>
  <si>
    <t>（4～5ｶ月）</t>
  </si>
  <si>
    <t>（6～7ｶ月）</t>
  </si>
  <si>
    <t>（8～9ｶ月）</t>
  </si>
  <si>
    <t>資料　保健所健康企画課</t>
  </si>
  <si>
    <t>2～3</t>
  </si>
  <si>
    <t>3～4</t>
  </si>
  <si>
    <t>4～5</t>
  </si>
  <si>
    <t>5～6</t>
  </si>
  <si>
    <t>集団生活の不適応</t>
  </si>
  <si>
    <t>2～3</t>
  </si>
  <si>
    <t>3～4</t>
  </si>
  <si>
    <t>4～5</t>
  </si>
  <si>
    <t>5～6</t>
  </si>
  <si>
    <t>　</t>
  </si>
  <si>
    <t xml:space="preserve"> </t>
  </si>
  <si>
    <t>実施
学校数</t>
  </si>
  <si>
    <t>参加人数</t>
  </si>
  <si>
    <t>妊娠･避妊
人工妊娠
中絶</t>
  </si>
  <si>
    <t>16　3歳児健康診査の実施状況</t>
  </si>
  <si>
    <t>清　田</t>
  </si>
  <si>
    <t>豊　平</t>
  </si>
  <si>
    <t>厚　別</t>
  </si>
  <si>
    <t>中　央</t>
  </si>
  <si>
    <t>総　数</t>
  </si>
  <si>
    <t>永久歯</t>
  </si>
  <si>
    <t>乳歯</t>
  </si>
  <si>
    <t>その他の異常あり</t>
  </si>
  <si>
    <t>軟組織の異常あり</t>
  </si>
  <si>
    <t>不正咬合あり</t>
  </si>
  <si>
    <t>むし歯の数(本）</t>
  </si>
  <si>
    <t>むし歯のある者</t>
  </si>
  <si>
    <t>受診人員</t>
  </si>
  <si>
    <t>区　分</t>
  </si>
  <si>
    <t>（2）　5歳児歯科健康診査</t>
  </si>
  <si>
    <t>10　女性の健康支援相談実施状況</t>
  </si>
  <si>
    <t>　　50歳以上の人工妊娠中絶件数は除く。）</t>
  </si>
  <si>
    <t>　　「暴行若しくは脅迫によって又は抵抗若しくは拒絶することができない間に姦淫されて妊娠したもの」をいう。</t>
  </si>
  <si>
    <t>50～　</t>
  </si>
  <si>
    <t>45～49</t>
  </si>
  <si>
    <t>40～44</t>
  </si>
  <si>
    <t>35～39</t>
  </si>
  <si>
    <t>30～34</t>
  </si>
  <si>
    <t>25～29</t>
  </si>
  <si>
    <t>20～24</t>
  </si>
  <si>
    <t>　　　　</t>
  </si>
  <si>
    <t>23　不妊手術届出数</t>
  </si>
  <si>
    <t>22　人工妊娠中絶届出件数・実施率</t>
  </si>
  <si>
    <t>平成28年度</t>
  </si>
  <si>
    <t>平成28年度</t>
  </si>
  <si>
    <t>平成28年度</t>
  </si>
  <si>
    <t>平成28年度</t>
  </si>
  <si>
    <t>平成28年度</t>
  </si>
  <si>
    <t>平成28年度</t>
  </si>
  <si>
    <r>
      <t>　　 　「実施率」は、平成2</t>
    </r>
    <r>
      <rPr>
        <sz val="9"/>
        <color indexed="10"/>
        <rFont val="ＭＳ Ｐ明朝"/>
        <family val="1"/>
      </rPr>
      <t>8</t>
    </r>
    <r>
      <rPr>
        <sz val="9"/>
        <rFont val="ＭＳ Ｐ明朝"/>
        <family val="1"/>
      </rPr>
      <t>年10月1日現在の15～49歳の女子人口千対。（15歳未満・不詳の人工妊娠中絶件数を含むが、</t>
    </r>
  </si>
  <si>
    <t>ａ</t>
  </si>
  <si>
    <t>ｂ</t>
  </si>
  <si>
    <t>ｃ</t>
  </si>
  <si>
    <t>ｄ</t>
  </si>
  <si>
    <t>ｅ</t>
  </si>
  <si>
    <t>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</si>
</sst>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0_ ;&quot;-&quot;;_ @_ "/>
    <numFmt numFmtId="180" formatCode="#,##0.00;_ * \-#,##0.00_ ;&quot;-&quot;;_ @_ "/>
    <numFmt numFmtId="181" formatCode="#,##0;&quot;△ &quot;#,##0"/>
    <numFmt numFmtId="182" formatCode="0.0;&quot;△ &quot;0.0"/>
    <numFmt numFmtId="183" formatCode="0_);[Red]\(0\)"/>
    <numFmt numFmtId="184" formatCode="&quot;Yes&quot;;&quot;Yes&quot;;&quot;No&quot;"/>
    <numFmt numFmtId="185" formatCode="&quot;True&quot;;&quot;True&quot;;&quot;False&quot;"/>
    <numFmt numFmtId="186" formatCode="&quot;On&quot;;&quot;On&quot;;&quot;Off&quot;"/>
    <numFmt numFmtId="187" formatCode="_ * #,##0_____ ;_ * \-#,##0_ ;_ * &quot;-&quot;_ ;_ @_ "/>
    <numFmt numFmtId="188" formatCode="_ * #,##0___________ ;_ * \-#,##0_ ;_ * &quot;-&quot;_ ;_ @_ "/>
    <numFmt numFmtId="189" formatCode="_ * #,##0___________ ;_ * \-#,##0_ ;_ * &quot;-&quot;___________ ;_ @_ "/>
    <numFmt numFmtId="190" formatCode="_ * #,##0___________ ;_ * \-#,##0_ ;_ * &quot;-&quot;____________\ ;_ @_ "/>
    <numFmt numFmtId="191" formatCode="0_ "/>
    <numFmt numFmtId="192" formatCode="0.00_);[Red]\(0.00\)"/>
    <numFmt numFmtId="193" formatCode="_ * #,##0.0_ ;_ * \-#,##0.0_ ;_ * &quot;-&quot;?_ ;_ @_ "/>
    <numFmt numFmtId="194" formatCode="[$€-2]\ #,##0.00_);[Red]\([$€-2]\ #,##0.00\)"/>
    <numFmt numFmtId="195" formatCode="#,##0.0_ "/>
  </numFmts>
  <fonts count="63">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9"/>
      <name val="ＭＳ Ｐ明朝"/>
      <family val="1"/>
    </font>
    <font>
      <sz val="9"/>
      <name val="ＭＳ 明朝"/>
      <family val="1"/>
    </font>
    <font>
      <sz val="8"/>
      <name val="ＭＳ Ｐ明朝"/>
      <family val="1"/>
    </font>
    <font>
      <sz val="12"/>
      <name val="ＭＳ Ｐ明朝"/>
      <family val="1"/>
    </font>
    <font>
      <sz val="10"/>
      <name val="ＭＳ 明朝"/>
      <family val="1"/>
    </font>
    <font>
      <sz val="11"/>
      <color indexed="8"/>
      <name val="ＭＳ Ｐゴシック"/>
      <family val="3"/>
    </font>
    <font>
      <sz val="11"/>
      <color indexed="8"/>
      <name val="ＭＳ Ｐ明朝"/>
      <family val="1"/>
    </font>
    <font>
      <sz val="10"/>
      <color indexed="8"/>
      <name val="ＭＳ Ｐ明朝"/>
      <family val="1"/>
    </font>
    <font>
      <sz val="10"/>
      <color indexed="8"/>
      <name val="ＭＳ Ｐゴシック"/>
      <family val="3"/>
    </font>
    <font>
      <sz val="12"/>
      <color indexed="8"/>
      <name val="ＭＳ Ｐゴシック"/>
      <family val="3"/>
    </font>
    <font>
      <sz val="12"/>
      <color indexed="8"/>
      <name val="ＭＳ Ｐ明朝"/>
      <family val="1"/>
    </font>
    <font>
      <sz val="14"/>
      <name val="ＭＳ Ｐゴシック"/>
      <family val="3"/>
    </font>
    <font>
      <sz val="12.5"/>
      <name val="ＭＳ Ｐ明朝"/>
      <family val="1"/>
    </font>
    <font>
      <sz val="14.5"/>
      <name val="ＭＳ Ｐ明朝"/>
      <family val="1"/>
    </font>
    <font>
      <sz val="6"/>
      <name val="ＭＳ Ｐ明朝"/>
      <family val="1"/>
    </font>
    <font>
      <sz val="11"/>
      <color indexed="10"/>
      <name val="ＭＳ Ｐゴシック"/>
      <family val="3"/>
    </font>
    <font>
      <sz val="11"/>
      <color indexed="10"/>
      <name val="ＭＳ Ｐ明朝"/>
      <family val="1"/>
    </font>
    <font>
      <sz val="7.5"/>
      <name val="ＭＳ Ｐ明朝"/>
      <family val="1"/>
    </font>
    <font>
      <sz val="13"/>
      <name val="ＭＳ Ｐ明朝"/>
      <family val="1"/>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thin"/>
    </border>
    <border>
      <left>
        <color indexed="63"/>
      </left>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hair"/>
      <top style="thin"/>
      <bottom>
        <color indexed="63"/>
      </bottom>
    </border>
    <border>
      <left style="hair"/>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3" fillId="0" borderId="0">
      <alignment/>
      <protection/>
    </xf>
    <xf numFmtId="0" fontId="0" fillId="0" borderId="0">
      <alignment vertical="center"/>
      <protection/>
    </xf>
    <xf numFmtId="0" fontId="8" fillId="0" borderId="0" applyNumberFormat="0" applyFill="0" applyBorder="0" applyAlignment="0" applyProtection="0"/>
    <xf numFmtId="0" fontId="61" fillId="32" borderId="0" applyNumberFormat="0" applyBorder="0" applyAlignment="0" applyProtection="0"/>
  </cellStyleXfs>
  <cellXfs count="594">
    <xf numFmtId="0" fontId="0" fillId="0" borderId="0" xfId="0" applyAlignment="1">
      <alignment/>
    </xf>
    <xf numFmtId="0" fontId="1" fillId="0" borderId="0" xfId="0" applyFont="1" applyFill="1" applyAlignment="1">
      <alignment/>
    </xf>
    <xf numFmtId="0" fontId="3" fillId="0" borderId="0" xfId="0" applyFont="1" applyFill="1" applyAlignment="1">
      <alignment horizontal="left" vertical="center"/>
    </xf>
    <xf numFmtId="0" fontId="4" fillId="0" borderId="0" xfId="0" applyFont="1" applyFill="1" applyBorder="1" applyAlignment="1">
      <alignment horizontal="right" vertical="center"/>
    </xf>
    <xf numFmtId="0" fontId="1" fillId="0" borderId="0" xfId="0" applyFont="1" applyFill="1" applyBorder="1" applyAlignment="1">
      <alignment horizontal="right" vertical="center"/>
    </xf>
    <xf numFmtId="0" fontId="4" fillId="0" borderId="0" xfId="0" applyFont="1" applyFill="1" applyAlignment="1">
      <alignment horizontal="right"/>
    </xf>
    <xf numFmtId="0" fontId="1" fillId="0" borderId="0" xfId="0" applyFont="1" applyFill="1" applyBorder="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xf>
    <xf numFmtId="0" fontId="3" fillId="0" borderId="0" xfId="0" applyFont="1" applyFill="1" applyAlignment="1">
      <alignment vertical="center"/>
    </xf>
    <xf numFmtId="179" fontId="1" fillId="0" borderId="0" xfId="0" applyNumberFormat="1" applyFont="1" applyFill="1" applyAlignment="1">
      <alignment/>
    </xf>
    <xf numFmtId="0" fontId="3" fillId="0" borderId="0" xfId="0" applyFont="1" applyFill="1" applyAlignment="1">
      <alignment/>
    </xf>
    <xf numFmtId="0" fontId="1" fillId="0" borderId="0" xfId="0" applyFont="1" applyFill="1" applyBorder="1" applyAlignment="1">
      <alignment/>
    </xf>
    <xf numFmtId="0" fontId="4" fillId="0" borderId="0" xfId="0" applyFont="1" applyFill="1" applyAlignment="1">
      <alignment/>
    </xf>
    <xf numFmtId="41" fontId="1" fillId="0" borderId="0" xfId="0" applyNumberFormat="1" applyFont="1" applyFill="1" applyAlignment="1">
      <alignment/>
    </xf>
    <xf numFmtId="0" fontId="9" fillId="0" borderId="0" xfId="0" applyFont="1" applyFill="1" applyAlignment="1">
      <alignment horizontal="left" vertical="center"/>
    </xf>
    <xf numFmtId="0" fontId="0" fillId="0" borderId="0" xfId="0" applyFont="1" applyFill="1" applyAlignment="1">
      <alignment horizontal="right" vertical="center"/>
    </xf>
    <xf numFmtId="0" fontId="3" fillId="0" borderId="0" xfId="64" applyFont="1" applyFill="1">
      <alignment vertical="center"/>
      <protection/>
    </xf>
    <xf numFmtId="0" fontId="5" fillId="0" borderId="0" xfId="64" applyFont="1" applyFill="1" applyAlignment="1">
      <alignment horizontal="center" vertical="center"/>
      <protection/>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4" fillId="0" borderId="0" xfId="0" applyFont="1" applyFill="1" applyAlignment="1">
      <alignment horizontal="right" vertical="center"/>
    </xf>
    <xf numFmtId="0" fontId="1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Border="1" applyAlignment="1">
      <alignment horizontal="left"/>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179" fontId="6" fillId="0" borderId="10" xfId="0" applyNumberFormat="1" applyFont="1" applyFill="1" applyBorder="1" applyAlignment="1">
      <alignment vertical="center"/>
    </xf>
    <xf numFmtId="180" fontId="6" fillId="0" borderId="10" xfId="0" applyNumberFormat="1" applyFont="1" applyFill="1" applyBorder="1" applyAlignment="1">
      <alignment vertical="center"/>
    </xf>
    <xf numFmtId="179" fontId="6" fillId="0" borderId="15" xfId="0" applyNumberFormat="1" applyFont="1" applyFill="1" applyBorder="1" applyAlignment="1">
      <alignment vertical="center"/>
    </xf>
    <xf numFmtId="0" fontId="10" fillId="0" borderId="12" xfId="0" applyFont="1" applyFill="1" applyBorder="1" applyAlignment="1">
      <alignment horizontal="center" vertical="center"/>
    </xf>
    <xf numFmtId="179" fontId="4" fillId="0" borderId="16" xfId="0" applyNumberFormat="1" applyFont="1" applyFill="1" applyBorder="1" applyAlignment="1">
      <alignment vertical="center"/>
    </xf>
    <xf numFmtId="180" fontId="4" fillId="0" borderId="16" xfId="0" applyNumberFormat="1" applyFont="1" applyFill="1" applyBorder="1" applyAlignment="1">
      <alignment vertical="center"/>
    </xf>
    <xf numFmtId="179" fontId="4" fillId="0" borderId="17" xfId="0" applyNumberFormat="1" applyFont="1" applyFill="1" applyBorder="1" applyAlignment="1">
      <alignment vertical="center"/>
    </xf>
    <xf numFmtId="0" fontId="10" fillId="0" borderId="13" xfId="0" applyFont="1" applyFill="1" applyBorder="1" applyAlignment="1">
      <alignment horizontal="center" vertical="center"/>
    </xf>
    <xf numFmtId="179" fontId="4" fillId="0" borderId="18" xfId="0" applyNumberFormat="1" applyFont="1" applyFill="1" applyBorder="1" applyAlignment="1">
      <alignment vertical="center"/>
    </xf>
    <xf numFmtId="180"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0" fontId="10" fillId="0" borderId="14" xfId="0" applyFont="1" applyFill="1" applyBorder="1" applyAlignment="1">
      <alignment horizontal="center" vertical="center"/>
    </xf>
    <xf numFmtId="179" fontId="4" fillId="0" borderId="20" xfId="0" applyNumberFormat="1" applyFont="1" applyFill="1" applyBorder="1" applyAlignment="1">
      <alignment vertical="center"/>
    </xf>
    <xf numFmtId="180" fontId="4" fillId="0" borderId="20" xfId="0" applyNumberFormat="1" applyFont="1" applyFill="1" applyBorder="1" applyAlignment="1">
      <alignment vertical="center"/>
    </xf>
    <xf numFmtId="179" fontId="4" fillId="0" borderId="21" xfId="0" applyNumberFormat="1" applyFont="1" applyFill="1" applyBorder="1" applyAlignment="1">
      <alignment vertical="center"/>
    </xf>
    <xf numFmtId="0" fontId="10" fillId="0" borderId="0" xfId="0" applyFont="1" applyFill="1" applyBorder="1" applyAlignment="1">
      <alignment horizontal="left"/>
    </xf>
    <xf numFmtId="0" fontId="10" fillId="0" borderId="0" xfId="0" applyFont="1" applyFill="1" applyAlignment="1">
      <alignment/>
    </xf>
    <xf numFmtId="0" fontId="10" fillId="0" borderId="0" xfId="0" applyFont="1" applyFill="1" applyAlignment="1">
      <alignment horizontal="right"/>
    </xf>
    <xf numFmtId="0" fontId="3" fillId="0" borderId="0" xfId="63" applyFont="1" applyFill="1" applyAlignment="1">
      <alignment vertical="center"/>
      <protection/>
    </xf>
    <xf numFmtId="0" fontId="1" fillId="0" borderId="0" xfId="63" applyFont="1" applyFill="1">
      <alignment/>
      <protection/>
    </xf>
    <xf numFmtId="0" fontId="4" fillId="0" borderId="22" xfId="63" applyFont="1" applyFill="1" applyBorder="1" applyAlignment="1">
      <alignment horizontal="distributed" vertical="center"/>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1" fillId="0" borderId="0" xfId="63" applyFont="1" applyFill="1" applyBorder="1">
      <alignmen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1" fillId="0" borderId="0" xfId="63" applyFont="1" applyFill="1" applyBorder="1" applyAlignment="1">
      <alignment/>
      <protection/>
    </xf>
    <xf numFmtId="0" fontId="1" fillId="0" borderId="0" xfId="63" applyFont="1" applyFill="1" applyAlignment="1">
      <alignment/>
      <protection/>
    </xf>
    <xf numFmtId="0" fontId="4" fillId="0" borderId="0" xfId="63" applyFont="1" applyFill="1" applyBorder="1" applyAlignment="1">
      <alignment horizontal="left"/>
      <protection/>
    </xf>
    <xf numFmtId="41" fontId="0" fillId="0" borderId="18" xfId="63" applyNumberFormat="1" applyFont="1" applyFill="1" applyBorder="1" applyAlignment="1">
      <alignment/>
      <protection/>
    </xf>
    <xf numFmtId="41" fontId="1" fillId="0" borderId="18" xfId="63" applyNumberFormat="1" applyFont="1" applyFill="1" applyBorder="1" applyAlignment="1">
      <alignment/>
      <protection/>
    </xf>
    <xf numFmtId="41" fontId="1" fillId="0" borderId="19" xfId="63" applyNumberFormat="1" applyFont="1" applyFill="1" applyBorder="1" applyAlignment="1">
      <alignment/>
      <protection/>
    </xf>
    <xf numFmtId="0" fontId="6" fillId="0" borderId="0" xfId="63" applyFont="1" applyFill="1" applyBorder="1" applyAlignment="1">
      <alignment/>
      <protection/>
    </xf>
    <xf numFmtId="0" fontId="4" fillId="0" borderId="25" xfId="63" applyFont="1" applyFill="1" applyBorder="1" applyAlignment="1">
      <alignment horizontal="distributed"/>
      <protection/>
    </xf>
    <xf numFmtId="41" fontId="1" fillId="0" borderId="20" xfId="63" applyNumberFormat="1" applyFont="1" applyFill="1" applyBorder="1" applyAlignment="1">
      <alignment/>
      <protection/>
    </xf>
    <xf numFmtId="41" fontId="1" fillId="0" borderId="21" xfId="63" applyNumberFormat="1" applyFont="1" applyFill="1" applyBorder="1" applyAlignment="1">
      <alignment/>
      <protection/>
    </xf>
    <xf numFmtId="49" fontId="10" fillId="0" borderId="0" xfId="63" applyNumberFormat="1" applyFont="1" applyFill="1" applyAlignment="1">
      <alignment/>
      <protection/>
    </xf>
    <xf numFmtId="0" fontId="10" fillId="0" borderId="0" xfId="63" applyFont="1" applyFill="1" applyAlignment="1">
      <alignment/>
      <protection/>
    </xf>
    <xf numFmtId="0" fontId="5" fillId="0" borderId="0" xfId="63" applyFont="1" applyFill="1" applyAlignment="1">
      <alignment/>
      <protection/>
    </xf>
    <xf numFmtId="176" fontId="4" fillId="0" borderId="0" xfId="63" applyNumberFormat="1" applyFont="1" applyFill="1" applyBorder="1" applyAlignment="1">
      <alignment horizontal="right"/>
      <protection/>
    </xf>
    <xf numFmtId="0" fontId="0" fillId="0" borderId="0" xfId="63" applyFont="1" applyFill="1" applyAlignment="1">
      <alignment vertical="center"/>
      <protection/>
    </xf>
    <xf numFmtId="41" fontId="1" fillId="0" borderId="0" xfId="63" applyNumberFormat="1" applyFont="1" applyFill="1" applyBorder="1" applyAlignment="1">
      <alignment/>
      <protection/>
    </xf>
    <xf numFmtId="0" fontId="10" fillId="0" borderId="23" xfId="63" applyFont="1" applyFill="1" applyBorder="1" applyAlignment="1">
      <alignment horizontal="center" vertical="center"/>
      <protection/>
    </xf>
    <xf numFmtId="0" fontId="12" fillId="0" borderId="23" xfId="63" applyFont="1" applyFill="1" applyBorder="1" applyAlignment="1">
      <alignment horizontal="center" vertical="center" wrapText="1"/>
      <protection/>
    </xf>
    <xf numFmtId="0" fontId="10" fillId="0" borderId="26" xfId="63" applyFont="1" applyFill="1" applyBorder="1" applyAlignment="1">
      <alignment horizontal="center" vertical="center"/>
      <protection/>
    </xf>
    <xf numFmtId="41" fontId="5" fillId="0" borderId="16" xfId="63" applyNumberFormat="1" applyFont="1" applyFill="1" applyBorder="1" applyAlignment="1">
      <alignment/>
      <protection/>
    </xf>
    <xf numFmtId="41" fontId="5" fillId="0" borderId="18" xfId="63" applyNumberFormat="1" applyFont="1" applyFill="1" applyBorder="1" applyAlignment="1">
      <alignment/>
      <protection/>
    </xf>
    <xf numFmtId="195" fontId="5" fillId="0" borderId="0" xfId="63" applyNumberFormat="1" applyFont="1" applyFill="1" applyBorder="1" applyAlignment="1">
      <alignment/>
      <protection/>
    </xf>
    <xf numFmtId="0" fontId="10" fillId="0" borderId="0" xfId="63" applyFont="1" applyFill="1" applyBorder="1" applyAlignment="1">
      <alignment horizontal="distributed"/>
      <protection/>
    </xf>
    <xf numFmtId="41" fontId="10" fillId="0" borderId="18" xfId="63" applyNumberFormat="1" applyFont="1" applyFill="1" applyBorder="1" applyAlignment="1">
      <alignment/>
      <protection/>
    </xf>
    <xf numFmtId="41" fontId="10" fillId="0" borderId="0" xfId="63" applyNumberFormat="1" applyFont="1" applyFill="1" applyBorder="1" applyAlignment="1">
      <alignment/>
      <protection/>
    </xf>
    <xf numFmtId="0" fontId="5" fillId="0" borderId="0" xfId="63" applyFont="1" applyFill="1" applyBorder="1" applyAlignment="1">
      <alignment horizontal="distributed"/>
      <protection/>
    </xf>
    <xf numFmtId="0" fontId="1" fillId="0" borderId="25" xfId="63" applyFont="1" applyFill="1" applyBorder="1" applyAlignment="1">
      <alignment/>
      <protection/>
    </xf>
    <xf numFmtId="0" fontId="10" fillId="0" borderId="0" xfId="63" applyFont="1" applyFill="1" applyAlignment="1">
      <alignment vertical="center"/>
      <protection/>
    </xf>
    <xf numFmtId="0" fontId="5" fillId="0" borderId="0" xfId="63" applyFont="1" applyFill="1" applyAlignment="1">
      <alignment vertical="center"/>
      <protection/>
    </xf>
    <xf numFmtId="0" fontId="1" fillId="0" borderId="0" xfId="63" applyFont="1" applyFill="1" applyAlignment="1">
      <alignment vertical="center"/>
      <protection/>
    </xf>
    <xf numFmtId="176" fontId="1" fillId="0" borderId="0" xfId="63" applyNumberFormat="1" applyFont="1" applyFill="1" applyBorder="1" applyAlignment="1">
      <alignment vertical="center"/>
      <protection/>
    </xf>
    <xf numFmtId="0" fontId="4" fillId="0" borderId="15" xfId="0" applyFont="1" applyFill="1" applyBorder="1" applyAlignment="1">
      <alignment horizontal="center" vertical="center"/>
    </xf>
    <xf numFmtId="179" fontId="0" fillId="0" borderId="10" xfId="0" applyNumberFormat="1" applyFont="1" applyFill="1" applyBorder="1" applyAlignment="1">
      <alignment vertical="center"/>
    </xf>
    <xf numFmtId="180"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1" fillId="0" borderId="16" xfId="0" applyNumberFormat="1" applyFont="1" applyFill="1" applyBorder="1" applyAlignment="1">
      <alignment vertical="center"/>
    </xf>
    <xf numFmtId="180" fontId="1" fillId="0" borderId="16" xfId="0" applyNumberFormat="1" applyFont="1" applyFill="1" applyBorder="1" applyAlignment="1">
      <alignment vertical="center"/>
    </xf>
    <xf numFmtId="179" fontId="1" fillId="0" borderId="17" xfId="0" applyNumberFormat="1" applyFont="1" applyFill="1" applyBorder="1" applyAlignment="1">
      <alignment vertical="center"/>
    </xf>
    <xf numFmtId="179" fontId="1" fillId="0" borderId="18" xfId="0" applyNumberFormat="1" applyFont="1" applyFill="1" applyBorder="1" applyAlignment="1">
      <alignment vertical="center"/>
    </xf>
    <xf numFmtId="180" fontId="1" fillId="0" borderId="18" xfId="0" applyNumberFormat="1" applyFont="1" applyFill="1" applyBorder="1" applyAlignment="1">
      <alignment vertical="center"/>
    </xf>
    <xf numFmtId="179" fontId="1" fillId="0" borderId="19" xfId="0" applyNumberFormat="1" applyFont="1" applyFill="1" applyBorder="1" applyAlignment="1">
      <alignment vertical="center"/>
    </xf>
    <xf numFmtId="179" fontId="1" fillId="0" borderId="20" xfId="0" applyNumberFormat="1" applyFont="1" applyFill="1" applyBorder="1" applyAlignment="1">
      <alignment vertical="center"/>
    </xf>
    <xf numFmtId="180" fontId="1" fillId="0" borderId="20" xfId="0" applyNumberFormat="1" applyFont="1" applyFill="1" applyBorder="1" applyAlignment="1">
      <alignment vertical="center"/>
    </xf>
    <xf numFmtId="179" fontId="1" fillId="0" borderId="21" xfId="0" applyNumberFormat="1" applyFont="1" applyFill="1" applyBorder="1" applyAlignment="1">
      <alignment vertical="center"/>
    </xf>
    <xf numFmtId="0" fontId="14" fillId="0" borderId="10" xfId="64" applyFont="1" applyFill="1" applyBorder="1" applyAlignment="1">
      <alignment horizontal="distributed"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distributed" vertical="top"/>
    </xf>
    <xf numFmtId="41" fontId="6" fillId="0" borderId="30" xfId="0" applyNumberFormat="1" applyFont="1" applyFill="1" applyBorder="1" applyAlignment="1">
      <alignment vertical="top"/>
    </xf>
    <xf numFmtId="41" fontId="6" fillId="0" borderId="31" xfId="0" applyNumberFormat="1"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distributed" vertical="top"/>
    </xf>
    <xf numFmtId="0" fontId="14" fillId="0" borderId="11" xfId="64" applyFont="1" applyFill="1" applyBorder="1" applyAlignment="1">
      <alignment horizontal="distributed" vertical="center"/>
      <protection/>
    </xf>
    <xf numFmtId="41" fontId="6" fillId="0" borderId="18" xfId="0" applyNumberFormat="1" applyFont="1" applyFill="1" applyBorder="1" applyAlignment="1">
      <alignment vertical="top"/>
    </xf>
    <xf numFmtId="41" fontId="4" fillId="0" borderId="18" xfId="0" applyNumberFormat="1" applyFont="1" applyFill="1" applyBorder="1" applyAlignment="1">
      <alignment vertical="top"/>
    </xf>
    <xf numFmtId="41" fontId="4" fillId="0" borderId="19" xfId="0" applyNumberFormat="1" applyFont="1" applyFill="1" applyBorder="1" applyAlignment="1">
      <alignment vertical="top"/>
    </xf>
    <xf numFmtId="0" fontId="4" fillId="0" borderId="0" xfId="0" applyFont="1" applyFill="1" applyBorder="1" applyAlignment="1">
      <alignment horizontal="center" vertical="top"/>
    </xf>
    <xf numFmtId="0" fontId="4" fillId="0" borderId="32" xfId="0" applyFont="1" applyFill="1" applyBorder="1" applyAlignment="1">
      <alignment horizontal="distributed" vertical="top"/>
    </xf>
    <xf numFmtId="41" fontId="6" fillId="0" borderId="10" xfId="0" applyNumberFormat="1" applyFont="1" applyFill="1" applyBorder="1" applyAlignment="1">
      <alignment vertical="top"/>
    </xf>
    <xf numFmtId="41" fontId="6" fillId="0" borderId="15" xfId="0" applyNumberFormat="1" applyFont="1" applyFill="1" applyBorder="1" applyAlignment="1">
      <alignment vertical="top"/>
    </xf>
    <xf numFmtId="0" fontId="1" fillId="0" borderId="0" xfId="0" applyFont="1" applyFill="1" applyBorder="1" applyAlignment="1">
      <alignment vertical="top"/>
    </xf>
    <xf numFmtId="0" fontId="0" fillId="0" borderId="32" xfId="0" applyFont="1" applyFill="1" applyBorder="1" applyAlignment="1">
      <alignment horizontal="distributed" vertical="top"/>
    </xf>
    <xf numFmtId="0" fontId="4" fillId="0" borderId="25" xfId="0" applyFont="1" applyFill="1" applyBorder="1" applyAlignment="1">
      <alignment vertical="top"/>
    </xf>
    <xf numFmtId="0" fontId="4" fillId="0" borderId="25" xfId="0" applyFont="1" applyFill="1" applyBorder="1" applyAlignment="1">
      <alignment horizontal="distributed" vertical="top"/>
    </xf>
    <xf numFmtId="41" fontId="6" fillId="0" borderId="20" xfId="0" applyNumberFormat="1" applyFont="1" applyFill="1" applyBorder="1" applyAlignment="1">
      <alignment vertical="top"/>
    </xf>
    <xf numFmtId="41" fontId="4" fillId="0" borderId="20" xfId="0" applyNumberFormat="1" applyFont="1" applyFill="1" applyBorder="1" applyAlignment="1">
      <alignment vertical="top"/>
    </xf>
    <xf numFmtId="41" fontId="4" fillId="0" borderId="21" xfId="0" applyNumberFormat="1" applyFont="1" applyFill="1" applyBorder="1" applyAlignment="1">
      <alignment vertical="top"/>
    </xf>
    <xf numFmtId="0" fontId="13" fillId="0" borderId="0" xfId="0" applyFont="1" applyFill="1" applyAlignment="1">
      <alignment horizontal="left" vertical="center"/>
    </xf>
    <xf numFmtId="0" fontId="4" fillId="0" borderId="23" xfId="0" applyFont="1" applyFill="1" applyBorder="1" applyAlignment="1">
      <alignment horizontal="distributed" vertical="center"/>
    </xf>
    <xf numFmtId="0" fontId="4" fillId="0" borderId="23"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41" fontId="6" fillId="0" borderId="19" xfId="0" applyNumberFormat="1" applyFont="1" applyFill="1" applyBorder="1" applyAlignment="1">
      <alignment vertical="top"/>
    </xf>
    <xf numFmtId="0" fontId="0" fillId="0" borderId="0" xfId="0" applyFont="1" applyFill="1" applyAlignment="1">
      <alignment/>
    </xf>
    <xf numFmtId="0" fontId="0" fillId="0" borderId="26" xfId="0" applyFont="1" applyFill="1" applyBorder="1" applyAlignment="1">
      <alignment/>
    </xf>
    <xf numFmtId="0" fontId="1" fillId="0" borderId="26" xfId="0" applyFont="1" applyFill="1" applyBorder="1" applyAlignment="1">
      <alignment horizontal="distributed" vertical="center"/>
    </xf>
    <xf numFmtId="0" fontId="1" fillId="0" borderId="24" xfId="0" applyFont="1" applyFill="1" applyBorder="1" applyAlignment="1">
      <alignment horizontal="distributed" vertical="center"/>
    </xf>
    <xf numFmtId="0" fontId="0" fillId="0" borderId="33" xfId="0" applyFont="1" applyFill="1" applyBorder="1" applyAlignment="1">
      <alignment/>
    </xf>
    <xf numFmtId="0" fontId="1" fillId="0" borderId="33" xfId="0" applyFont="1" applyFill="1" applyBorder="1" applyAlignment="1">
      <alignment horizontal="distributed" vertical="center"/>
    </xf>
    <xf numFmtId="188" fontId="1" fillId="0" borderId="17" xfId="49" applyNumberFormat="1" applyFont="1" applyFill="1" applyBorder="1" applyAlignment="1">
      <alignment vertical="center"/>
    </xf>
    <xf numFmtId="0" fontId="0" fillId="0" borderId="0" xfId="0" applyFont="1" applyFill="1" applyBorder="1" applyAlignment="1">
      <alignment/>
    </xf>
    <xf numFmtId="0" fontId="1" fillId="0" borderId="0" xfId="0" applyFont="1" applyFill="1" applyBorder="1" applyAlignment="1">
      <alignment horizontal="distributed" vertical="center"/>
    </xf>
    <xf numFmtId="188" fontId="1" fillId="0" borderId="19" xfId="49" applyNumberFormat="1" applyFont="1" applyFill="1" applyBorder="1" applyAlignment="1">
      <alignment vertical="center"/>
    </xf>
    <xf numFmtId="0" fontId="0" fillId="0" borderId="25" xfId="0" applyFont="1" applyFill="1" applyBorder="1" applyAlignment="1">
      <alignment/>
    </xf>
    <xf numFmtId="0" fontId="1" fillId="0" borderId="25" xfId="0" applyFont="1" applyFill="1" applyBorder="1" applyAlignment="1">
      <alignment horizontal="distributed" vertical="center"/>
    </xf>
    <xf numFmtId="188" fontId="1" fillId="0" borderId="21" xfId="49" applyNumberFormat="1" applyFont="1" applyFill="1" applyBorder="1" applyAlignment="1">
      <alignment vertical="center"/>
    </xf>
    <xf numFmtId="0" fontId="0" fillId="0" borderId="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shrinkToFi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0" fontId="1" fillId="0" borderId="0" xfId="0" applyFont="1" applyFill="1" applyAlignment="1">
      <alignment horizontal="center"/>
    </xf>
    <xf numFmtId="41" fontId="0" fillId="0" borderId="15" xfId="0" applyNumberFormat="1" applyFont="1" applyFill="1" applyBorder="1" applyAlignment="1">
      <alignment vertical="center"/>
    </xf>
    <xf numFmtId="41" fontId="1" fillId="0" borderId="18" xfId="0" applyNumberFormat="1" applyFont="1" applyFill="1" applyBorder="1" applyAlignment="1">
      <alignment vertical="center"/>
    </xf>
    <xf numFmtId="41" fontId="1" fillId="0" borderId="19" xfId="0" applyNumberFormat="1" applyFont="1" applyFill="1" applyBorder="1" applyAlignment="1">
      <alignment vertical="center"/>
    </xf>
    <xf numFmtId="0" fontId="4" fillId="0" borderId="14" xfId="0" applyFont="1" applyFill="1" applyBorder="1" applyAlignment="1">
      <alignment horizontal="center" vertical="center"/>
    </xf>
    <xf numFmtId="41" fontId="0" fillId="0" borderId="20" xfId="0" applyNumberFormat="1" applyFont="1" applyFill="1" applyBorder="1" applyAlignment="1">
      <alignment vertical="center"/>
    </xf>
    <xf numFmtId="41" fontId="1" fillId="0" borderId="20" xfId="0" applyNumberFormat="1" applyFont="1" applyFill="1" applyBorder="1" applyAlignment="1">
      <alignment vertical="center"/>
    </xf>
    <xf numFmtId="41" fontId="1" fillId="0" borderId="21" xfId="0" applyNumberFormat="1" applyFont="1" applyFill="1" applyBorder="1" applyAlignment="1">
      <alignment vertical="center"/>
    </xf>
    <xf numFmtId="0" fontId="4" fillId="0" borderId="0" xfId="0" applyFont="1" applyFill="1" applyBorder="1" applyAlignment="1">
      <alignment horizontal="left" vertical="center"/>
    </xf>
    <xf numFmtId="0" fontId="10" fillId="0" borderId="15" xfId="0" applyFont="1" applyFill="1" applyBorder="1" applyAlignment="1">
      <alignment horizontal="distributed" vertical="center"/>
    </xf>
    <xf numFmtId="0" fontId="1" fillId="0" borderId="0" xfId="0" applyFont="1" applyFill="1" applyBorder="1" applyAlignment="1">
      <alignment vertical="center"/>
    </xf>
    <xf numFmtId="0" fontId="4" fillId="0" borderId="12" xfId="0" applyFont="1" applyFill="1" applyBorder="1" applyAlignment="1">
      <alignment horizontal="center"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1" fillId="0" borderId="18" xfId="0" applyNumberFormat="1" applyFont="1" applyFill="1" applyBorder="1" applyAlignment="1" applyProtection="1">
      <alignment vertical="center"/>
      <protection locked="0"/>
    </xf>
    <xf numFmtId="179" fontId="0" fillId="0" borderId="20" xfId="0" applyNumberFormat="1" applyFont="1" applyFill="1" applyBorder="1" applyAlignment="1">
      <alignmen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9" fontId="6" fillId="0" borderId="16" xfId="0" applyNumberFormat="1" applyFont="1" applyFill="1" applyBorder="1" applyAlignment="1">
      <alignment vertical="center"/>
    </xf>
    <xf numFmtId="0" fontId="4" fillId="0" borderId="13" xfId="0" applyFont="1" applyFill="1" applyBorder="1" applyAlignment="1">
      <alignment horizontal="center" vertical="center" shrinkToFit="1"/>
    </xf>
    <xf numFmtId="179" fontId="6" fillId="0" borderId="18" xfId="0" applyNumberFormat="1" applyFont="1" applyFill="1" applyBorder="1" applyAlignment="1">
      <alignment vertical="center"/>
    </xf>
    <xf numFmtId="0" fontId="4" fillId="0" borderId="14" xfId="0" applyFont="1" applyFill="1" applyBorder="1" applyAlignment="1">
      <alignment horizontal="center" vertical="center" shrinkToFit="1"/>
    </xf>
    <xf numFmtId="179" fontId="6" fillId="0" borderId="20" xfId="0" applyNumberFormat="1" applyFont="1" applyFill="1" applyBorder="1" applyAlignment="1">
      <alignment vertical="center"/>
    </xf>
    <xf numFmtId="0" fontId="4" fillId="0" borderId="0" xfId="0" applyFont="1" applyFill="1" applyBorder="1" applyAlignment="1">
      <alignment horizontal="center" vertical="center" shrinkToFit="1"/>
    </xf>
    <xf numFmtId="179" fontId="0" fillId="0" borderId="0" xfId="0" applyNumberFormat="1" applyFont="1" applyFill="1" applyBorder="1" applyAlignment="1">
      <alignment vertical="center"/>
    </xf>
    <xf numFmtId="179" fontId="1" fillId="0" borderId="0" xfId="0" applyNumberFormat="1" applyFont="1" applyFill="1" applyBorder="1" applyAlignment="1">
      <alignment vertical="center"/>
    </xf>
    <xf numFmtId="41" fontId="0" fillId="0" borderId="16" xfId="0" applyNumberFormat="1" applyFont="1" applyFill="1" applyBorder="1" applyAlignment="1">
      <alignment vertical="center"/>
    </xf>
    <xf numFmtId="41" fontId="1"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1" fillId="0" borderId="21" xfId="0" applyNumberFormat="1" applyFont="1" applyFill="1" applyBorder="1" applyAlignment="1">
      <alignment horizontal="center" vertical="center"/>
    </xf>
    <xf numFmtId="0" fontId="4" fillId="0" borderId="34" xfId="0" applyFont="1" applyFill="1" applyBorder="1" applyAlignment="1">
      <alignment horizontal="right"/>
    </xf>
    <xf numFmtId="0" fontId="4" fillId="0" borderId="25" xfId="0" applyFont="1" applyFill="1" applyBorder="1" applyAlignment="1">
      <alignment horizontal="right" vertical="center"/>
    </xf>
    <xf numFmtId="0" fontId="6" fillId="0" borderId="26"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5" xfId="0" applyFont="1" applyFill="1" applyBorder="1" applyAlignment="1">
      <alignment horizontal="distributed" vertical="center"/>
    </xf>
    <xf numFmtId="179" fontId="1" fillId="0" borderId="18" xfId="0" applyNumberFormat="1" applyFont="1" applyFill="1" applyBorder="1" applyAlignment="1">
      <alignment horizontal="right" vertical="center"/>
    </xf>
    <xf numFmtId="179" fontId="1" fillId="0" borderId="19"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5" fillId="0" borderId="26" xfId="0" applyFont="1" applyFill="1" applyBorder="1" applyAlignment="1">
      <alignment horizontal="center" vertical="center"/>
    </xf>
    <xf numFmtId="187" fontId="1" fillId="0" borderId="16" xfId="0" applyNumberFormat="1" applyFont="1" applyFill="1" applyBorder="1" applyAlignment="1">
      <alignment vertical="center"/>
    </xf>
    <xf numFmtId="187" fontId="1" fillId="0" borderId="17" xfId="0" applyNumberFormat="1" applyFont="1" applyFill="1" applyBorder="1" applyAlignment="1">
      <alignment vertical="center"/>
    </xf>
    <xf numFmtId="187" fontId="1" fillId="0" borderId="18" xfId="0" applyNumberFormat="1" applyFont="1" applyFill="1" applyBorder="1" applyAlignment="1">
      <alignment vertical="center"/>
    </xf>
    <xf numFmtId="187" fontId="1" fillId="0" borderId="19" xfId="0" applyNumberFormat="1" applyFont="1" applyFill="1" applyBorder="1" applyAlignment="1">
      <alignment vertical="center"/>
    </xf>
    <xf numFmtId="187" fontId="1" fillId="0" borderId="20" xfId="0" applyNumberFormat="1" applyFont="1" applyFill="1" applyBorder="1" applyAlignment="1">
      <alignment vertical="center"/>
    </xf>
    <xf numFmtId="187" fontId="1" fillId="0" borderId="21" xfId="0" applyNumberFormat="1" applyFont="1" applyFill="1" applyBorder="1" applyAlignment="1">
      <alignment vertical="center"/>
    </xf>
    <xf numFmtId="0" fontId="6" fillId="0" borderId="29"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6" fillId="0" borderId="2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189" fontId="1" fillId="0" borderId="18" xfId="0" applyNumberFormat="1" applyFont="1" applyFill="1" applyBorder="1" applyAlignment="1">
      <alignment vertical="center"/>
    </xf>
    <xf numFmtId="189" fontId="1" fillId="0" borderId="19" xfId="0" applyNumberFormat="1" applyFont="1" applyFill="1" applyBorder="1" applyAlignment="1">
      <alignment vertical="center"/>
    </xf>
    <xf numFmtId="189" fontId="1" fillId="0" borderId="30" xfId="0" applyNumberFormat="1" applyFont="1" applyFill="1" applyBorder="1" applyAlignment="1">
      <alignment vertical="center"/>
    </xf>
    <xf numFmtId="189" fontId="1" fillId="0" borderId="31" xfId="0" applyNumberFormat="1" applyFont="1" applyFill="1" applyBorder="1" applyAlignment="1">
      <alignment vertical="center"/>
    </xf>
    <xf numFmtId="0" fontId="6" fillId="0" borderId="11" xfId="0" applyFont="1" applyFill="1" applyBorder="1" applyAlignment="1">
      <alignment horizontal="distributed" vertical="center"/>
    </xf>
    <xf numFmtId="0" fontId="4" fillId="0" borderId="25" xfId="0" applyFont="1" applyFill="1" applyBorder="1" applyAlignment="1">
      <alignment horizontal="distributed"/>
    </xf>
    <xf numFmtId="0" fontId="4" fillId="0" borderId="14" xfId="0" applyFont="1" applyFill="1" applyBorder="1" applyAlignment="1">
      <alignment horizontal="distributed"/>
    </xf>
    <xf numFmtId="189" fontId="4" fillId="0" borderId="20" xfId="0" applyNumberFormat="1" applyFont="1" applyFill="1" applyBorder="1" applyAlignment="1">
      <alignment/>
    </xf>
    <xf numFmtId="189" fontId="4" fillId="0" borderId="21" xfId="0" applyNumberFormat="1" applyFont="1" applyFill="1" applyBorder="1" applyAlignment="1">
      <alignment/>
    </xf>
    <xf numFmtId="0" fontId="0" fillId="0" borderId="0" xfId="64" applyFont="1" applyFill="1">
      <alignment vertical="center"/>
      <protection/>
    </xf>
    <xf numFmtId="0" fontId="1" fillId="0" borderId="0" xfId="64" applyFont="1" applyFill="1" applyAlignment="1">
      <alignment vertical="center"/>
      <protection/>
    </xf>
    <xf numFmtId="0" fontId="0" fillId="0" borderId="0" xfId="64" applyFont="1" applyFill="1" applyAlignment="1">
      <alignment/>
      <protection/>
    </xf>
    <xf numFmtId="0" fontId="1" fillId="0" borderId="0" xfId="64" applyFont="1" applyFill="1">
      <alignment vertical="center"/>
      <protection/>
    </xf>
    <xf numFmtId="0" fontId="11" fillId="0" borderId="0" xfId="64" applyFont="1" applyFill="1" applyAlignment="1">
      <alignment horizontal="right" vertical="center"/>
      <protection/>
    </xf>
    <xf numFmtId="0" fontId="14" fillId="0" borderId="10" xfId="64" applyFont="1" applyFill="1" applyBorder="1" applyAlignment="1">
      <alignment horizontal="distributed" vertical="center" wrapText="1"/>
      <protection/>
    </xf>
    <xf numFmtId="0" fontId="14" fillId="0" borderId="16" xfId="64" applyFont="1" applyFill="1" applyBorder="1" applyAlignment="1">
      <alignment horizontal="center" vertical="center" wrapText="1"/>
      <protection/>
    </xf>
    <xf numFmtId="0" fontId="14" fillId="0" borderId="0" xfId="64" applyFont="1" applyFill="1" applyAlignment="1">
      <alignment horizontal="center" vertical="center" wrapText="1"/>
      <protection/>
    </xf>
    <xf numFmtId="0" fontId="14" fillId="0" borderId="12" xfId="64" applyFont="1" applyFill="1" applyBorder="1" applyAlignment="1">
      <alignment horizontal="distributed" vertical="center"/>
      <protection/>
    </xf>
    <xf numFmtId="41" fontId="1" fillId="0" borderId="16" xfId="64" applyNumberFormat="1" applyFont="1" applyFill="1" applyBorder="1">
      <alignment vertical="center"/>
      <protection/>
    </xf>
    <xf numFmtId="41" fontId="1" fillId="0" borderId="18" xfId="64" applyNumberFormat="1" applyFont="1" applyFill="1" applyBorder="1">
      <alignment vertical="center"/>
      <protection/>
    </xf>
    <xf numFmtId="41" fontId="1" fillId="0" borderId="0" xfId="64" applyNumberFormat="1" applyFont="1" applyFill="1">
      <alignment vertical="center"/>
      <protection/>
    </xf>
    <xf numFmtId="41" fontId="1" fillId="0" borderId="17" xfId="64" applyNumberFormat="1" applyFont="1" applyFill="1" applyBorder="1">
      <alignment vertical="center"/>
      <protection/>
    </xf>
    <xf numFmtId="0" fontId="14" fillId="0" borderId="13" xfId="64" applyFont="1" applyFill="1" applyBorder="1" applyAlignment="1">
      <alignment horizontal="distributed" vertical="center"/>
      <protection/>
    </xf>
    <xf numFmtId="41" fontId="1" fillId="0" borderId="19" xfId="64" applyNumberFormat="1" applyFont="1" applyFill="1" applyBorder="1">
      <alignment vertical="center"/>
      <protection/>
    </xf>
    <xf numFmtId="0" fontId="14" fillId="0" borderId="14" xfId="64" applyFont="1" applyFill="1" applyBorder="1" applyAlignment="1">
      <alignment horizontal="distributed" vertical="center"/>
      <protection/>
    </xf>
    <xf numFmtId="41" fontId="1" fillId="0" borderId="20" xfId="64" applyNumberFormat="1" applyFont="1" applyFill="1" applyBorder="1">
      <alignment vertical="center"/>
      <protection/>
    </xf>
    <xf numFmtId="41" fontId="1" fillId="0" borderId="14" xfId="64" applyNumberFormat="1" applyFont="1" applyFill="1" applyBorder="1">
      <alignment vertical="center"/>
      <protection/>
    </xf>
    <xf numFmtId="41" fontId="1" fillId="0" borderId="21" xfId="64" applyNumberFormat="1" applyFont="1" applyFill="1" applyBorder="1">
      <alignment vertical="center"/>
      <protection/>
    </xf>
    <xf numFmtId="0" fontId="4" fillId="0" borderId="0" xfId="64" applyFont="1" applyFill="1" applyAlignment="1">
      <alignment horizontal="left"/>
      <protection/>
    </xf>
    <xf numFmtId="41" fontId="0" fillId="0" borderId="0" xfId="64" applyNumberFormat="1" applyFont="1" applyFill="1">
      <alignment vertical="center"/>
      <protection/>
    </xf>
    <xf numFmtId="0" fontId="6" fillId="0" borderId="0" xfId="64" applyFont="1" applyFill="1" applyAlignment="1">
      <alignment horizontal="distributed" vertical="center"/>
      <protection/>
    </xf>
    <xf numFmtId="188" fontId="0" fillId="0" borderId="10" xfId="0" applyNumberFormat="1" applyFont="1" applyFill="1" applyBorder="1" applyAlignment="1">
      <alignment vertical="center"/>
    </xf>
    <xf numFmtId="188" fontId="1" fillId="0" borderId="16" xfId="0" applyNumberFormat="1" applyFont="1" applyFill="1" applyBorder="1" applyAlignment="1">
      <alignment vertical="center"/>
    </xf>
    <xf numFmtId="188" fontId="1" fillId="0" borderId="18" xfId="0" applyNumberFormat="1" applyFont="1" applyFill="1" applyBorder="1" applyAlignment="1">
      <alignment vertical="center"/>
    </xf>
    <xf numFmtId="188" fontId="1" fillId="0" borderId="19" xfId="0" applyNumberFormat="1" applyFont="1" applyFill="1" applyBorder="1" applyAlignment="1">
      <alignment vertical="center"/>
    </xf>
    <xf numFmtId="188" fontId="1" fillId="0" borderId="20" xfId="0" applyNumberFormat="1" applyFont="1" applyFill="1" applyBorder="1" applyAlignment="1">
      <alignment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4" fillId="0" borderId="34" xfId="0" applyFont="1" applyFill="1" applyBorder="1" applyAlignment="1">
      <alignment/>
    </xf>
    <xf numFmtId="41" fontId="6" fillId="0" borderId="10" xfId="0" applyNumberFormat="1" applyFont="1" applyFill="1" applyBorder="1" applyAlignment="1">
      <alignment vertical="center"/>
    </xf>
    <xf numFmtId="41" fontId="6" fillId="0" borderId="15"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17"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41" fontId="4" fillId="0" borderId="20" xfId="0" applyNumberFormat="1" applyFont="1" applyFill="1" applyBorder="1" applyAlignment="1">
      <alignment vertical="center"/>
    </xf>
    <xf numFmtId="41" fontId="4" fillId="0" borderId="21" xfId="0" applyNumberFormat="1" applyFont="1" applyFill="1" applyBorder="1" applyAlignment="1">
      <alignment vertical="center"/>
    </xf>
    <xf numFmtId="41" fontId="6" fillId="0" borderId="35" xfId="0" applyNumberFormat="1" applyFont="1" applyFill="1" applyBorder="1" applyAlignment="1">
      <alignment vertical="center"/>
    </xf>
    <xf numFmtId="41" fontId="6" fillId="0" borderId="36" xfId="0" applyNumberFormat="1" applyFont="1" applyFill="1" applyBorder="1" applyAlignment="1">
      <alignment vertical="center"/>
    </xf>
    <xf numFmtId="41" fontId="6" fillId="0" borderId="37" xfId="0" applyNumberFormat="1" applyFont="1" applyFill="1" applyBorder="1" applyAlignment="1">
      <alignment vertical="center"/>
    </xf>
    <xf numFmtId="0" fontId="4" fillId="0" borderId="0" xfId="0" applyFont="1" applyFill="1" applyBorder="1" applyAlignment="1">
      <alignment vertical="center"/>
    </xf>
    <xf numFmtId="41" fontId="4" fillId="0" borderId="3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25"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34" xfId="0" applyFont="1" applyFill="1" applyBorder="1" applyAlignment="1">
      <alignment/>
    </xf>
    <xf numFmtId="179" fontId="0" fillId="0" borderId="10" xfId="0" applyNumberFormat="1" applyFont="1" applyFill="1" applyBorder="1" applyAlignment="1">
      <alignment vertical="center" shrinkToFit="1"/>
    </xf>
    <xf numFmtId="0" fontId="16" fillId="0" borderId="0" xfId="0" applyFont="1" applyFill="1" applyAlignment="1">
      <alignment/>
    </xf>
    <xf numFmtId="0" fontId="17" fillId="0" borderId="0" xfId="0" applyFont="1" applyFill="1" applyBorder="1" applyAlignment="1">
      <alignment horizontal="right" vertical="center"/>
    </xf>
    <xf numFmtId="0" fontId="17" fillId="0" borderId="22"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15" xfId="0" applyFont="1" applyFill="1" applyBorder="1" applyAlignment="1">
      <alignment horizontal="distributed" vertical="center"/>
    </xf>
    <xf numFmtId="41" fontId="18" fillId="0" borderId="10" xfId="0" applyNumberFormat="1" applyFont="1" applyFill="1" applyBorder="1" applyAlignment="1">
      <alignment vertical="center"/>
    </xf>
    <xf numFmtId="41" fontId="18" fillId="0" borderId="15" xfId="0" applyNumberFormat="1" applyFont="1" applyFill="1" applyBorder="1" applyAlignment="1">
      <alignment vertical="center"/>
    </xf>
    <xf numFmtId="0" fontId="17" fillId="0" borderId="12" xfId="0" applyFont="1" applyFill="1" applyBorder="1" applyAlignment="1">
      <alignment horizontal="distributed" vertical="center"/>
    </xf>
    <xf numFmtId="41" fontId="17" fillId="0" borderId="16" xfId="0" applyNumberFormat="1" applyFont="1" applyFill="1" applyBorder="1" applyAlignment="1">
      <alignment vertical="center"/>
    </xf>
    <xf numFmtId="41" fontId="17" fillId="0" borderId="17" xfId="0" applyNumberFormat="1" applyFont="1" applyFill="1" applyBorder="1" applyAlignment="1">
      <alignment vertical="center"/>
    </xf>
    <xf numFmtId="0" fontId="17" fillId="0" borderId="13" xfId="0" applyFont="1" applyFill="1" applyBorder="1" applyAlignment="1">
      <alignment horizontal="distributed" vertical="center"/>
    </xf>
    <xf numFmtId="41" fontId="17" fillId="0" borderId="18" xfId="0" applyNumberFormat="1" applyFont="1" applyFill="1" applyBorder="1" applyAlignment="1">
      <alignment vertical="center"/>
    </xf>
    <xf numFmtId="41" fontId="17" fillId="0" borderId="19" xfId="0" applyNumberFormat="1" applyFont="1" applyFill="1" applyBorder="1" applyAlignment="1">
      <alignment vertical="center"/>
    </xf>
    <xf numFmtId="0" fontId="17" fillId="0" borderId="14" xfId="0" applyFont="1" applyFill="1" applyBorder="1" applyAlignment="1">
      <alignment horizontal="distributed" vertical="center"/>
    </xf>
    <xf numFmtId="41" fontId="17" fillId="0" borderId="20" xfId="0" applyNumberFormat="1" applyFont="1" applyFill="1" applyBorder="1" applyAlignment="1">
      <alignment vertical="center"/>
    </xf>
    <xf numFmtId="41" fontId="17" fillId="0" borderId="21" xfId="0" applyNumberFormat="1" applyFont="1" applyFill="1" applyBorder="1" applyAlignment="1">
      <alignment vertical="center"/>
    </xf>
    <xf numFmtId="0" fontId="15" fillId="0" borderId="0" xfId="0" applyFont="1" applyFill="1" applyAlignment="1">
      <alignment horizontal="right" vertical="center"/>
    </xf>
    <xf numFmtId="0" fontId="17" fillId="0" borderId="0" xfId="0" applyFont="1" applyFill="1" applyAlignment="1">
      <alignment horizontal="right"/>
    </xf>
    <xf numFmtId="0" fontId="19" fillId="0" borderId="0" xfId="0" applyFont="1" applyFill="1" applyAlignment="1">
      <alignment horizontal="left" vertical="center"/>
    </xf>
    <xf numFmtId="0" fontId="20" fillId="0" borderId="0" xfId="0" applyFont="1" applyFill="1" applyAlignment="1">
      <alignment horizontal="left" vertical="center"/>
    </xf>
    <xf numFmtId="188" fontId="0" fillId="0" borderId="15" xfId="0" applyNumberFormat="1" applyFont="1" applyFill="1" applyBorder="1" applyAlignment="1">
      <alignment vertical="center"/>
    </xf>
    <xf numFmtId="0" fontId="21" fillId="0" borderId="0" xfId="0" applyFont="1" applyFill="1" applyAlignment="1">
      <alignment horizontal="left" vertical="center"/>
    </xf>
    <xf numFmtId="0" fontId="0" fillId="0" borderId="12" xfId="0" applyFont="1" applyFill="1" applyBorder="1" applyAlignment="1">
      <alignment/>
    </xf>
    <xf numFmtId="41" fontId="0" fillId="0" borderId="16" xfId="63" applyNumberFormat="1" applyFont="1" applyFill="1" applyBorder="1" applyAlignment="1">
      <alignment/>
      <protection/>
    </xf>
    <xf numFmtId="41" fontId="0" fillId="0" borderId="17" xfId="63" applyNumberFormat="1" applyFont="1" applyFill="1" applyBorder="1" applyAlignment="1">
      <alignment/>
      <protection/>
    </xf>
    <xf numFmtId="0" fontId="4" fillId="0" borderId="0" xfId="0" applyFont="1" applyFill="1" applyBorder="1" applyAlignment="1">
      <alignment horizontal="right"/>
    </xf>
    <xf numFmtId="179" fontId="1" fillId="0" borderId="20" xfId="0" applyNumberFormat="1" applyFont="1" applyFill="1" applyBorder="1" applyAlignment="1">
      <alignment horizontal="right" vertical="center"/>
    </xf>
    <xf numFmtId="179" fontId="1" fillId="0" borderId="21" xfId="0" applyNumberFormat="1" applyFont="1" applyFill="1" applyBorder="1" applyAlignment="1">
      <alignment horizontal="right" vertical="center"/>
    </xf>
    <xf numFmtId="41" fontId="6" fillId="0" borderId="16" xfId="0" applyNumberFormat="1" applyFont="1" applyFill="1" applyBorder="1" applyAlignment="1">
      <alignment vertical="top"/>
    </xf>
    <xf numFmtId="0" fontId="0" fillId="0" borderId="34" xfId="0" applyFont="1" applyFill="1" applyBorder="1" applyAlignment="1">
      <alignment/>
    </xf>
    <xf numFmtId="0" fontId="0" fillId="0" borderId="25" xfId="0" applyFont="1" applyFill="1" applyBorder="1" applyAlignment="1">
      <alignment/>
    </xf>
    <xf numFmtId="0" fontId="4" fillId="0" borderId="28" xfId="0" applyFont="1" applyFill="1" applyBorder="1" applyAlignment="1">
      <alignment vertical="top"/>
    </xf>
    <xf numFmtId="41" fontId="4" fillId="0" borderId="30" xfId="0" applyNumberFormat="1" applyFont="1" applyFill="1" applyBorder="1" applyAlignment="1">
      <alignment vertical="top"/>
    </xf>
    <xf numFmtId="41" fontId="4" fillId="0" borderId="31" xfId="0" applyNumberFormat="1" applyFont="1" applyFill="1" applyBorder="1" applyAlignment="1">
      <alignment vertical="top"/>
    </xf>
    <xf numFmtId="0" fontId="4" fillId="0" borderId="25" xfId="0" applyFont="1" applyFill="1" applyBorder="1" applyAlignment="1">
      <alignment vertical="center"/>
    </xf>
    <xf numFmtId="0" fontId="1" fillId="0" borderId="0" xfId="0" applyFont="1" applyFill="1" applyBorder="1" applyAlignment="1">
      <alignment horizontal="right"/>
    </xf>
    <xf numFmtId="0" fontId="4" fillId="0" borderId="0" xfId="0" applyFont="1" applyFill="1" applyBorder="1" applyAlignment="1">
      <alignment vertical="center"/>
    </xf>
    <xf numFmtId="0" fontId="10" fillId="0" borderId="0" xfId="0" applyFont="1" applyFill="1" applyBorder="1" applyAlignment="1">
      <alignment horizontal="distributed" vertical="center"/>
    </xf>
    <xf numFmtId="179"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20"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15" xfId="0" applyNumberFormat="1" applyFont="1" applyFill="1" applyBorder="1" applyAlignment="1">
      <alignment vertical="center"/>
    </xf>
    <xf numFmtId="41" fontId="0" fillId="0" borderId="18" xfId="0" applyNumberFormat="1" applyFont="1" applyFill="1" applyBorder="1" applyAlignment="1">
      <alignment vertical="center"/>
    </xf>
    <xf numFmtId="41" fontId="0" fillId="0" borderId="20" xfId="0" applyNumberFormat="1" applyFont="1" applyFill="1" applyBorder="1" applyAlignment="1">
      <alignment vertical="center"/>
    </xf>
    <xf numFmtId="41" fontId="1" fillId="0" borderId="19" xfId="0" applyNumberFormat="1" applyFont="1" applyFill="1" applyBorder="1" applyAlignment="1">
      <alignment horizontal="center" vertical="center"/>
    </xf>
    <xf numFmtId="0" fontId="10" fillId="0" borderId="15"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179" fontId="1" fillId="0" borderId="16" xfId="62" applyNumberFormat="1" applyFont="1" applyFill="1" applyBorder="1" applyAlignment="1">
      <alignment vertical="center"/>
      <protection/>
    </xf>
    <xf numFmtId="179" fontId="1" fillId="0" borderId="18" xfId="62" applyNumberFormat="1" applyFont="1" applyFill="1" applyBorder="1" applyAlignment="1">
      <alignment vertical="center"/>
      <protection/>
    </xf>
    <xf numFmtId="179" fontId="1" fillId="0" borderId="20" xfId="62" applyNumberFormat="1" applyFont="1" applyFill="1" applyBorder="1" applyAlignment="1">
      <alignment vertical="center"/>
      <protection/>
    </xf>
    <xf numFmtId="0" fontId="0" fillId="0" borderId="0" xfId="0" applyFont="1" applyFill="1" applyAlignment="1">
      <alignment/>
    </xf>
    <xf numFmtId="179" fontId="0" fillId="0" borderId="0" xfId="0" applyNumberFormat="1" applyFont="1" applyFill="1" applyBorder="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4" fillId="0" borderId="10" xfId="0" applyFont="1" applyFill="1" applyBorder="1" applyAlignment="1">
      <alignment horizontal="center" vertical="center" wrapText="1"/>
    </xf>
    <xf numFmtId="41" fontId="0" fillId="0" borderId="10" xfId="64" applyNumberFormat="1" applyFont="1" applyFill="1" applyBorder="1">
      <alignment vertical="center"/>
      <protection/>
    </xf>
    <xf numFmtId="41" fontId="0" fillId="0" borderId="15" xfId="64" applyNumberFormat="1" applyFont="1" applyFill="1" applyBorder="1">
      <alignment vertical="center"/>
      <protection/>
    </xf>
    <xf numFmtId="189" fontId="0" fillId="0" borderId="30" xfId="0" applyNumberFormat="1" applyFont="1" applyFill="1" applyBorder="1" applyAlignment="1">
      <alignment vertical="center"/>
    </xf>
    <xf numFmtId="189" fontId="0" fillId="0" borderId="31"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5" xfId="0" applyNumberFormat="1" applyFont="1" applyFill="1" applyBorder="1" applyAlignment="1">
      <alignment vertical="center"/>
    </xf>
    <xf numFmtId="187" fontId="0" fillId="0" borderId="10" xfId="0" applyNumberFormat="1" applyFont="1" applyFill="1" applyBorder="1" applyAlignment="1">
      <alignment vertical="center"/>
    </xf>
    <xf numFmtId="187" fontId="0" fillId="0" borderId="15" xfId="0" applyNumberFormat="1" applyFont="1" applyFill="1" applyBorder="1" applyAlignment="1">
      <alignment vertical="center"/>
    </xf>
    <xf numFmtId="179" fontId="4" fillId="0" borderId="16"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179" fontId="62" fillId="0" borderId="16" xfId="0" applyNumberFormat="1" applyFont="1" applyFill="1" applyBorder="1" applyAlignment="1">
      <alignment vertical="center"/>
    </xf>
    <xf numFmtId="179" fontId="62" fillId="0" borderId="16" xfId="0" applyNumberFormat="1" applyFont="1" applyFill="1" applyBorder="1" applyAlignment="1">
      <alignment horizontal="right" vertical="center"/>
    </xf>
    <xf numFmtId="179" fontId="62" fillId="0" borderId="17" xfId="0" applyNumberFormat="1" applyFont="1" applyFill="1" applyBorder="1" applyAlignment="1">
      <alignment vertical="center"/>
    </xf>
    <xf numFmtId="179" fontId="62" fillId="0" borderId="18" xfId="0" applyNumberFormat="1" applyFont="1" applyFill="1" applyBorder="1" applyAlignment="1">
      <alignment vertical="center"/>
    </xf>
    <xf numFmtId="179" fontId="62" fillId="0" borderId="18" xfId="0" applyNumberFormat="1" applyFont="1" applyFill="1" applyBorder="1" applyAlignment="1">
      <alignment horizontal="right" vertical="center"/>
    </xf>
    <xf numFmtId="179" fontId="62" fillId="0" borderId="19" xfId="0" applyNumberFormat="1" applyFont="1" applyFill="1" applyBorder="1" applyAlignment="1">
      <alignment vertical="center"/>
    </xf>
    <xf numFmtId="179" fontId="62" fillId="0" borderId="20" xfId="0" applyNumberFormat="1" applyFont="1" applyFill="1" applyBorder="1" applyAlignment="1">
      <alignment vertical="center"/>
    </xf>
    <xf numFmtId="179" fontId="62" fillId="0" borderId="21" xfId="0" applyNumberFormat="1" applyFont="1" applyFill="1" applyBorder="1" applyAlignment="1">
      <alignment vertical="center"/>
    </xf>
    <xf numFmtId="0" fontId="1" fillId="33" borderId="0" xfId="0" applyFont="1" applyFill="1" applyAlignment="1">
      <alignment/>
    </xf>
    <xf numFmtId="0" fontId="1" fillId="33" borderId="0" xfId="0" applyFont="1" applyFill="1" applyBorder="1" applyAlignment="1">
      <alignment horizontal="left" vertical="center"/>
    </xf>
    <xf numFmtId="0" fontId="4" fillId="33" borderId="0" xfId="0" applyFont="1" applyFill="1" applyAlignment="1">
      <alignment horizontal="right" vertical="center"/>
    </xf>
    <xf numFmtId="0" fontId="1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distributed" vertical="center"/>
    </xf>
    <xf numFmtId="179" fontId="0" fillId="33" borderId="10" xfId="0" applyNumberFormat="1" applyFont="1" applyFill="1" applyBorder="1" applyAlignment="1">
      <alignment vertical="center"/>
    </xf>
    <xf numFmtId="180" fontId="0" fillId="33" borderId="10" xfId="0" applyNumberFormat="1" applyFont="1" applyFill="1" applyBorder="1" applyAlignment="1">
      <alignment vertical="center"/>
    </xf>
    <xf numFmtId="179" fontId="0" fillId="33" borderId="15" xfId="0" applyNumberFormat="1" applyFont="1" applyFill="1" applyBorder="1" applyAlignment="1">
      <alignment vertical="center"/>
    </xf>
    <xf numFmtId="0" fontId="4" fillId="33" borderId="12" xfId="0" applyFont="1" applyFill="1" applyBorder="1" applyAlignment="1">
      <alignment horizontal="distributed" vertical="center"/>
    </xf>
    <xf numFmtId="179" fontId="1" fillId="33" borderId="16" xfId="0" applyNumberFormat="1" applyFont="1" applyFill="1" applyBorder="1" applyAlignment="1">
      <alignment vertical="center"/>
    </xf>
    <xf numFmtId="179" fontId="1" fillId="33" borderId="16" xfId="0" applyNumberFormat="1" applyFont="1" applyFill="1" applyBorder="1" applyAlignment="1">
      <alignment horizontal="right" vertical="center"/>
    </xf>
    <xf numFmtId="179" fontId="1" fillId="33" borderId="17" xfId="0" applyNumberFormat="1" applyFont="1" applyFill="1" applyBorder="1" applyAlignment="1">
      <alignment vertical="center"/>
    </xf>
    <xf numFmtId="0" fontId="4" fillId="33" borderId="13" xfId="0" applyFont="1" applyFill="1" applyBorder="1" applyAlignment="1">
      <alignment horizontal="distributed" vertical="center"/>
    </xf>
    <xf numFmtId="179" fontId="1" fillId="33" borderId="18" xfId="0" applyNumberFormat="1" applyFont="1" applyFill="1" applyBorder="1" applyAlignment="1">
      <alignment vertical="center"/>
    </xf>
    <xf numFmtId="179" fontId="1" fillId="33" borderId="18" xfId="0" applyNumberFormat="1" applyFont="1" applyFill="1" applyBorder="1" applyAlignment="1">
      <alignment horizontal="right" vertical="center"/>
    </xf>
    <xf numFmtId="179" fontId="1" fillId="33" borderId="19" xfId="0" applyNumberFormat="1" applyFont="1" applyFill="1" applyBorder="1" applyAlignment="1">
      <alignment vertical="center"/>
    </xf>
    <xf numFmtId="0" fontId="4" fillId="33" borderId="14" xfId="0" applyFont="1" applyFill="1" applyBorder="1" applyAlignment="1">
      <alignment horizontal="distributed" vertical="center"/>
    </xf>
    <xf numFmtId="179" fontId="1" fillId="33" borderId="20" xfId="0" applyNumberFormat="1" applyFont="1" applyFill="1" applyBorder="1" applyAlignment="1">
      <alignment vertical="center"/>
    </xf>
    <xf numFmtId="179" fontId="1" fillId="33" borderId="20" xfId="0" applyNumberFormat="1" applyFont="1" applyFill="1" applyBorder="1" applyAlignment="1">
      <alignment horizontal="right" vertical="center"/>
    </xf>
    <xf numFmtId="179" fontId="1" fillId="33" borderId="21" xfId="0" applyNumberFormat="1" applyFont="1" applyFill="1" applyBorder="1" applyAlignment="1">
      <alignment vertical="center"/>
    </xf>
    <xf numFmtId="0" fontId="4" fillId="33" borderId="0" xfId="0" applyFont="1" applyFill="1" applyBorder="1" applyAlignment="1">
      <alignment horizontal="left"/>
    </xf>
    <xf numFmtId="0" fontId="1" fillId="33" borderId="0" xfId="0" applyFont="1" applyFill="1" applyAlignment="1">
      <alignment/>
    </xf>
    <xf numFmtId="0" fontId="4" fillId="33" borderId="0" xfId="0" applyFont="1" applyFill="1" applyAlignment="1">
      <alignment horizontal="right"/>
    </xf>
    <xf numFmtId="0" fontId="25" fillId="0" borderId="0" xfId="0" applyFont="1" applyAlignment="1">
      <alignment/>
    </xf>
    <xf numFmtId="0" fontId="4" fillId="0" borderId="0" xfId="0" applyFont="1" applyAlignment="1">
      <alignment horizontal="right"/>
    </xf>
    <xf numFmtId="0" fontId="1" fillId="0" borderId="0" xfId="0" applyFont="1" applyAlignment="1">
      <alignment/>
    </xf>
    <xf numFmtId="0" fontId="26" fillId="0" borderId="0" xfId="0" applyFont="1" applyAlignment="1">
      <alignment/>
    </xf>
    <xf numFmtId="179" fontId="4" fillId="0" borderId="21" xfId="0" applyNumberFormat="1" applyFont="1" applyBorder="1" applyAlignment="1">
      <alignment horizontal="right" vertical="center"/>
    </xf>
    <xf numFmtId="179" fontId="4" fillId="0" borderId="20" xfId="0" applyNumberFormat="1" applyFont="1" applyBorder="1" applyAlignment="1">
      <alignment horizontal="right" vertical="center"/>
    </xf>
    <xf numFmtId="0" fontId="10" fillId="0" borderId="14" xfId="0" applyFont="1" applyBorder="1" applyAlignment="1">
      <alignment horizontal="center" vertical="center"/>
    </xf>
    <xf numFmtId="179" fontId="4" fillId="0" borderId="19" xfId="0" applyNumberFormat="1" applyFont="1" applyBorder="1" applyAlignment="1">
      <alignment horizontal="right" vertical="center"/>
    </xf>
    <xf numFmtId="179" fontId="4" fillId="0" borderId="18"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 fillId="0" borderId="0" xfId="0" applyFont="1" applyAlignment="1">
      <alignment vertical="center"/>
    </xf>
    <xf numFmtId="0" fontId="0" fillId="0" borderId="0" xfId="0" applyBorder="1" applyAlignment="1">
      <alignment/>
    </xf>
    <xf numFmtId="0" fontId="13" fillId="0" borderId="0" xfId="0" applyFont="1" applyFill="1" applyBorder="1" applyAlignment="1">
      <alignment horizontal="left" vertical="center"/>
    </xf>
    <xf numFmtId="180" fontId="1" fillId="33" borderId="16" xfId="0" applyNumberFormat="1" applyFont="1" applyFill="1" applyBorder="1" applyAlignment="1">
      <alignment vertical="center"/>
    </xf>
    <xf numFmtId="180" fontId="1" fillId="33" borderId="18" xfId="0" applyNumberFormat="1" applyFont="1" applyFill="1" applyBorder="1" applyAlignment="1">
      <alignment vertical="center"/>
    </xf>
    <xf numFmtId="180" fontId="1" fillId="33" borderId="20" xfId="0" applyNumberFormat="1" applyFont="1" applyFill="1" applyBorder="1" applyAlignment="1">
      <alignment vertical="center"/>
    </xf>
    <xf numFmtId="179" fontId="6" fillId="0" borderId="10" xfId="0" applyNumberFormat="1" applyFont="1" applyBorder="1" applyAlignment="1">
      <alignment horizontal="right" vertical="center"/>
    </xf>
    <xf numFmtId="179" fontId="6" fillId="0" borderId="15" xfId="0" applyNumberFormat="1" applyFont="1" applyBorder="1" applyAlignment="1">
      <alignment horizontal="right" vertical="center"/>
    </xf>
    <xf numFmtId="41" fontId="17" fillId="0" borderId="13" xfId="0" applyNumberFormat="1" applyFont="1" applyFill="1" applyBorder="1" applyAlignment="1">
      <alignment vertical="center"/>
    </xf>
    <xf numFmtId="41" fontId="17" fillId="0" borderId="14" xfId="0" applyNumberFormat="1" applyFont="1" applyFill="1" applyBorder="1" applyAlignment="1">
      <alignment vertical="center"/>
    </xf>
    <xf numFmtId="189" fontId="1" fillId="0" borderId="17" xfId="0" applyNumberFormat="1" applyFont="1" applyFill="1" applyBorder="1" applyAlignment="1">
      <alignment vertical="center"/>
    </xf>
    <xf numFmtId="0" fontId="28" fillId="0" borderId="0" xfId="0" applyFont="1" applyFill="1" applyBorder="1" applyAlignment="1">
      <alignment horizontal="left" vertical="center"/>
    </xf>
    <xf numFmtId="179" fontId="4" fillId="33" borderId="16" xfId="0" applyNumberFormat="1" applyFont="1" applyFill="1" applyBorder="1" applyAlignment="1">
      <alignment vertical="center"/>
    </xf>
    <xf numFmtId="179" fontId="4" fillId="33" borderId="16" xfId="0" applyNumberFormat="1" applyFont="1" applyFill="1" applyBorder="1" applyAlignment="1">
      <alignment horizontal="right" vertical="center"/>
    </xf>
    <xf numFmtId="179" fontId="4" fillId="33" borderId="17" xfId="0" applyNumberFormat="1" applyFont="1" applyFill="1" applyBorder="1" applyAlignment="1">
      <alignment vertical="center"/>
    </xf>
    <xf numFmtId="179" fontId="4" fillId="0" borderId="0" xfId="0" applyNumberFormat="1" applyFont="1" applyFill="1" applyBorder="1" applyAlignment="1">
      <alignment vertical="center"/>
    </xf>
    <xf numFmtId="179" fontId="4" fillId="33" borderId="18" xfId="0" applyNumberFormat="1" applyFont="1" applyFill="1" applyBorder="1" applyAlignment="1">
      <alignment vertical="center"/>
    </xf>
    <xf numFmtId="179" fontId="4" fillId="33" borderId="18" xfId="0" applyNumberFormat="1" applyFont="1" applyFill="1" applyBorder="1" applyAlignment="1">
      <alignment horizontal="right" vertical="center"/>
    </xf>
    <xf numFmtId="179" fontId="4" fillId="33" borderId="19" xfId="0" applyNumberFormat="1" applyFont="1" applyFill="1" applyBorder="1" applyAlignment="1">
      <alignment vertical="center"/>
    </xf>
    <xf numFmtId="179" fontId="4" fillId="33" borderId="20" xfId="0" applyNumberFormat="1" applyFont="1" applyFill="1" applyBorder="1" applyAlignment="1">
      <alignment vertical="center"/>
    </xf>
    <xf numFmtId="179" fontId="4" fillId="33" borderId="20" xfId="0" applyNumberFormat="1" applyFont="1" applyFill="1" applyBorder="1" applyAlignment="1">
      <alignment horizontal="right" vertical="center"/>
    </xf>
    <xf numFmtId="179" fontId="4" fillId="33" borderId="21" xfId="0" applyNumberFormat="1" applyFont="1" applyFill="1" applyBorder="1" applyAlignment="1">
      <alignment vertical="center"/>
    </xf>
    <xf numFmtId="179" fontId="4" fillId="0" borderId="18" xfId="0" applyNumberFormat="1" applyFont="1" applyBorder="1" applyAlignment="1" quotePrefix="1">
      <alignment horizontal="right" vertical="center"/>
    </xf>
    <xf numFmtId="0" fontId="0" fillId="0" borderId="32" xfId="0" applyFont="1" applyFill="1" applyBorder="1" applyAlignment="1">
      <alignment horizontal="distributed" vertical="top"/>
    </xf>
    <xf numFmtId="189" fontId="1" fillId="0" borderId="20" xfId="0" applyNumberFormat="1" applyFont="1" applyFill="1" applyBorder="1" applyAlignment="1">
      <alignment vertical="center"/>
    </xf>
    <xf numFmtId="189" fontId="1" fillId="0" borderId="21" xfId="0" applyNumberFormat="1" applyFont="1" applyFill="1" applyBorder="1" applyAlignment="1">
      <alignment vertical="center"/>
    </xf>
    <xf numFmtId="189" fontId="1" fillId="0" borderId="16" xfId="0" applyNumberFormat="1" applyFont="1" applyFill="1" applyBorder="1" applyAlignment="1">
      <alignment vertical="center"/>
    </xf>
    <xf numFmtId="43" fontId="10" fillId="0" borderId="0" xfId="63" applyNumberFormat="1" applyFont="1" applyFill="1" applyBorder="1" applyAlignment="1">
      <alignment/>
      <protection/>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distributed" vertical="top"/>
    </xf>
    <xf numFmtId="0" fontId="4" fillId="0" borderId="32" xfId="0" applyFont="1" applyFill="1" applyBorder="1" applyAlignment="1">
      <alignment horizontal="distributed" vertical="top"/>
    </xf>
    <xf numFmtId="0" fontId="4" fillId="0" borderId="32" xfId="0" applyFont="1" applyFill="1" applyBorder="1" applyAlignment="1" applyProtection="1">
      <alignment horizontal="distributed" vertical="top"/>
      <protection locked="0"/>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distributed" vertical="center"/>
    </xf>
    <xf numFmtId="0" fontId="3" fillId="0" borderId="0" xfId="0" applyFont="1" applyFill="1" applyAlignment="1">
      <alignment horizontal="left"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17" fillId="0" borderId="22"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34" xfId="0" applyFont="1" applyFill="1" applyBorder="1" applyAlignment="1">
      <alignment horizontal="right"/>
    </xf>
    <xf numFmtId="0" fontId="18" fillId="0" borderId="34" xfId="0" applyFont="1" applyFill="1" applyBorder="1" applyAlignment="1">
      <alignment horizontal="right"/>
    </xf>
    <xf numFmtId="0" fontId="4" fillId="0" borderId="34" xfId="0" applyFont="1" applyFill="1" applyBorder="1" applyAlignment="1">
      <alignment horizontal="right"/>
    </xf>
    <xf numFmtId="0" fontId="0" fillId="0" borderId="32" xfId="0" applyFont="1" applyFill="1" applyBorder="1" applyAlignment="1">
      <alignment horizontal="distributed" vertical="top"/>
    </xf>
    <xf numFmtId="0" fontId="10" fillId="0" borderId="39" xfId="64" applyFont="1" applyFill="1" applyBorder="1" applyAlignment="1">
      <alignment horizontal="distributed" vertical="center"/>
      <protection/>
    </xf>
    <xf numFmtId="0" fontId="10" fillId="0" borderId="19" xfId="64" applyFont="1" applyFill="1" applyBorder="1" applyAlignment="1">
      <alignment horizontal="distributed" vertical="center"/>
      <protection/>
    </xf>
    <xf numFmtId="0" fontId="10" fillId="0" borderId="31" xfId="64" applyFont="1" applyFill="1" applyBorder="1" applyAlignment="1">
      <alignment horizontal="distributed" vertical="center"/>
      <protection/>
    </xf>
    <xf numFmtId="0" fontId="14" fillId="0" borderId="15" xfId="64" applyFont="1" applyFill="1" applyBorder="1" applyAlignment="1">
      <alignment horizontal="center" vertical="center"/>
      <protection/>
    </xf>
    <xf numFmtId="0" fontId="14" fillId="0" borderId="32" xfId="64" applyFont="1" applyFill="1" applyBorder="1" applyAlignment="1">
      <alignment horizontal="center" vertical="center"/>
      <protection/>
    </xf>
    <xf numFmtId="0" fontId="14" fillId="0" borderId="11" xfId="64" applyFont="1" applyFill="1" applyBorder="1" applyAlignment="1">
      <alignment horizontal="center" vertical="center"/>
      <protection/>
    </xf>
    <xf numFmtId="0" fontId="14" fillId="0" borderId="22" xfId="64" applyFont="1" applyFill="1" applyBorder="1" applyAlignment="1">
      <alignment horizontal="distributed" vertical="center"/>
      <protection/>
    </xf>
    <xf numFmtId="0" fontId="14" fillId="0" borderId="11" xfId="64" applyFont="1" applyFill="1" applyBorder="1" applyAlignment="1">
      <alignment horizontal="distributed" vertical="center"/>
      <protection/>
    </xf>
    <xf numFmtId="0" fontId="14" fillId="0" borderId="10" xfId="64" applyFont="1" applyFill="1" applyBorder="1" applyAlignment="1">
      <alignment horizontal="distributed" vertical="center"/>
      <protection/>
    </xf>
    <xf numFmtId="0" fontId="14" fillId="0" borderId="38" xfId="64" applyFont="1" applyFill="1" applyBorder="1" applyAlignment="1">
      <alignment horizontal="distributed" vertical="center" wrapText="1"/>
      <protection/>
    </xf>
    <xf numFmtId="0" fontId="14" fillId="0" borderId="18" xfId="64" applyFont="1" applyFill="1" applyBorder="1" applyAlignment="1">
      <alignment horizontal="distributed" vertical="center"/>
      <protection/>
    </xf>
    <xf numFmtId="0" fontId="14" fillId="0" borderId="30" xfId="64" applyFont="1" applyFill="1" applyBorder="1" applyAlignment="1">
      <alignment horizontal="distributed" vertical="center"/>
      <protection/>
    </xf>
    <xf numFmtId="0" fontId="14" fillId="0" borderId="24" xfId="64" applyFont="1" applyFill="1" applyBorder="1" applyAlignment="1">
      <alignment horizontal="center" vertical="center"/>
      <protection/>
    </xf>
    <xf numFmtId="0" fontId="14" fillId="0" borderId="26" xfId="64" applyFont="1" applyFill="1" applyBorder="1" applyAlignment="1">
      <alignment horizontal="center" vertical="center"/>
      <protection/>
    </xf>
    <xf numFmtId="0" fontId="14" fillId="0" borderId="22" xfId="64" applyFont="1" applyFill="1" applyBorder="1" applyAlignment="1">
      <alignment horizontal="center"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5" xfId="0" applyFont="1" applyFill="1" applyBorder="1" applyAlignment="1">
      <alignment horizontal="distributed"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12" fillId="0" borderId="15" xfId="0" applyFont="1" applyFill="1" applyBorder="1" applyAlignment="1">
      <alignment horizontal="distributed" vertical="center" wrapText="1" shrinkToFit="1"/>
    </xf>
    <xf numFmtId="0" fontId="4"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3" xfId="0" applyFont="1" applyFill="1" applyBorder="1" applyAlignment="1">
      <alignment horizontal="distributed" vertical="center"/>
    </xf>
    <xf numFmtId="0" fontId="10" fillId="0" borderId="24" xfId="0" applyFont="1" applyFill="1" applyBorder="1" applyAlignment="1">
      <alignment horizontal="center" vertical="center" wrapText="1"/>
    </xf>
    <xf numFmtId="0" fontId="10"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Alignment="1">
      <alignment vertical="center"/>
    </xf>
    <xf numFmtId="0" fontId="10"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24"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5" xfId="0" applyFont="1" applyFill="1" applyBorder="1" applyAlignment="1">
      <alignment horizontal="distributed" vertical="center"/>
    </xf>
    <xf numFmtId="0" fontId="4" fillId="0" borderId="39" xfId="0" applyFont="1" applyFill="1" applyBorder="1" applyAlignment="1">
      <alignment horizontal="distributed" vertical="center"/>
    </xf>
    <xf numFmtId="0" fontId="1" fillId="0" borderId="29"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13" xfId="0" applyFont="1" applyFill="1" applyBorder="1" applyAlignment="1">
      <alignment horizontal="distributed" vertical="center"/>
    </xf>
    <xf numFmtId="0" fontId="27" fillId="0" borderId="3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0" fillId="0" borderId="0" xfId="0" applyFont="1" applyFill="1" applyAlignment="1">
      <alignment horizontal="left" vertical="center"/>
    </xf>
    <xf numFmtId="0" fontId="10" fillId="0" borderId="23" xfId="0" applyFont="1" applyFill="1" applyBorder="1" applyAlignment="1">
      <alignment horizontal="distributed" vertical="center" wrapText="1"/>
    </xf>
    <xf numFmtId="0" fontId="10" fillId="0" borderId="10"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0" fillId="0" borderId="34" xfId="0" applyFont="1" applyFill="1" applyBorder="1" applyAlignment="1">
      <alignment vertical="center"/>
    </xf>
    <xf numFmtId="0" fontId="0" fillId="0" borderId="29" xfId="0" applyFont="1" applyFill="1" applyBorder="1" applyAlignment="1">
      <alignment vertical="center"/>
    </xf>
    <xf numFmtId="0" fontId="0" fillId="0" borderId="19" xfId="0" applyFont="1" applyFill="1" applyBorder="1" applyAlignment="1">
      <alignment vertical="center"/>
    </xf>
    <xf numFmtId="0" fontId="0" fillId="0" borderId="13" xfId="0" applyFont="1" applyFill="1" applyBorder="1" applyAlignment="1">
      <alignment vertical="center"/>
    </xf>
    <xf numFmtId="0" fontId="0" fillId="0" borderId="34"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10" fillId="0" borderId="23" xfId="0" applyFont="1" applyFill="1" applyBorder="1" applyAlignment="1">
      <alignment horizontal="center" vertical="center"/>
    </xf>
    <xf numFmtId="0" fontId="11" fillId="0" borderId="39" xfId="0" applyFont="1" applyFill="1" applyBorder="1" applyAlignment="1">
      <alignment horizontal="center" vertical="center" wrapText="1"/>
    </xf>
    <xf numFmtId="0" fontId="11" fillId="0" borderId="31" xfId="0" applyFont="1" applyFill="1" applyBorder="1" applyAlignment="1">
      <alignment horizontal="center" vertical="center"/>
    </xf>
    <xf numFmtId="0" fontId="6" fillId="0" borderId="11" xfId="0" applyFont="1" applyFill="1" applyBorder="1" applyAlignment="1">
      <alignment horizontal="distributed" vertical="center"/>
    </xf>
    <xf numFmtId="0" fontId="10" fillId="0" borderId="23" xfId="0" applyFont="1" applyFill="1" applyBorder="1" applyAlignment="1">
      <alignment horizontal="distributed" vertical="center"/>
    </xf>
    <xf numFmtId="0" fontId="5" fillId="0" borderId="23" xfId="0" applyFont="1" applyFill="1" applyBorder="1" applyAlignment="1">
      <alignment horizontal="distributed"/>
    </xf>
    <xf numFmtId="0" fontId="4" fillId="33" borderId="22" xfId="0" applyFont="1" applyFill="1" applyBorder="1" applyAlignment="1">
      <alignment horizontal="distributed" vertical="center"/>
    </xf>
    <xf numFmtId="0" fontId="6" fillId="33" borderId="11" xfId="0" applyFont="1" applyFill="1" applyBorder="1" applyAlignment="1">
      <alignment horizontal="distributed" vertical="center"/>
    </xf>
    <xf numFmtId="0" fontId="10"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10" fillId="33" borderId="23" xfId="0" applyFont="1" applyFill="1" applyBorder="1" applyAlignment="1">
      <alignment horizontal="distributed" vertical="center"/>
    </xf>
    <xf numFmtId="0" fontId="5" fillId="33" borderId="23" xfId="0" applyFont="1" applyFill="1" applyBorder="1" applyAlignment="1">
      <alignment horizontal="distributed"/>
    </xf>
    <xf numFmtId="0" fontId="11" fillId="33" borderId="39" xfId="0" applyFont="1" applyFill="1" applyBorder="1" applyAlignment="1">
      <alignment horizontal="center" vertical="center" wrapText="1"/>
    </xf>
    <xf numFmtId="0" fontId="11" fillId="33" borderId="31"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4" fillId="0" borderId="13" xfId="0" applyFont="1" applyFill="1" applyBorder="1" applyAlignment="1">
      <alignment horizontal="distributed" vertical="center"/>
    </xf>
    <xf numFmtId="0" fontId="10" fillId="0" borderId="38"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4" fillId="0" borderId="34"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24"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22"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23" xfId="0" applyFont="1" applyFill="1" applyBorder="1" applyAlignment="1">
      <alignment horizontal="center" vertical="center" wrapText="1"/>
    </xf>
    <xf numFmtId="0" fontId="5" fillId="0" borderId="23" xfId="0" applyFont="1" applyFill="1" applyBorder="1" applyAlignment="1">
      <alignment horizontal="distributed" vertical="center"/>
    </xf>
    <xf numFmtId="0" fontId="11" fillId="0" borderId="23" xfId="0" applyFont="1" applyFill="1" applyBorder="1" applyAlignment="1">
      <alignment horizontal="distributed" vertical="center" wrapText="1"/>
    </xf>
    <xf numFmtId="0" fontId="11" fillId="0" borderId="10" xfId="0" applyFont="1" applyFill="1" applyBorder="1" applyAlignment="1">
      <alignment horizontal="distributed" vertical="center" wrapText="1"/>
    </xf>
    <xf numFmtId="0" fontId="10" fillId="0" borderId="2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24"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0" fillId="0" borderId="23" xfId="0" applyFont="1" applyFill="1" applyBorder="1" applyAlignment="1">
      <alignment horizontal="distributed"/>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0" fontId="0" fillId="0" borderId="11" xfId="0" applyFont="1" applyBorder="1" applyAlignment="1">
      <alignment/>
    </xf>
    <xf numFmtId="41" fontId="1" fillId="0" borderId="17" xfId="0" applyNumberFormat="1" applyFont="1" applyFill="1" applyBorder="1" applyAlignment="1">
      <alignment horizontal="center" vertical="center"/>
    </xf>
    <xf numFmtId="41" fontId="1" fillId="0" borderId="12" xfId="0" applyNumberFormat="1" applyFont="1" applyFill="1" applyBorder="1" applyAlignment="1">
      <alignment horizontal="center" vertical="center"/>
    </xf>
    <xf numFmtId="41" fontId="1" fillId="0" borderId="19" xfId="0" applyNumberFormat="1" applyFont="1" applyFill="1" applyBorder="1" applyAlignment="1">
      <alignment horizontal="center" vertical="center"/>
    </xf>
    <xf numFmtId="41" fontId="1" fillId="0" borderId="13" xfId="0" applyNumberFormat="1" applyFont="1" applyFill="1" applyBorder="1" applyAlignment="1">
      <alignment horizontal="center" vertical="center"/>
    </xf>
    <xf numFmtId="41" fontId="1" fillId="0" borderId="21" xfId="0" applyNumberFormat="1" applyFont="1" applyFill="1" applyBorder="1" applyAlignment="1">
      <alignment horizontal="center" vertical="center"/>
    </xf>
    <xf numFmtId="41" fontId="1" fillId="0" borderId="14" xfId="0" applyNumberFormat="1" applyFont="1" applyFill="1" applyBorder="1" applyAlignment="1">
      <alignment horizontal="center" vertical="center"/>
    </xf>
    <xf numFmtId="0" fontId="10" fillId="0" borderId="0" xfId="63" applyFont="1" applyFill="1" applyBorder="1" applyAlignment="1">
      <alignment horizontal="left" vertical="center"/>
      <protection/>
    </xf>
    <xf numFmtId="0" fontId="10" fillId="0" borderId="22" xfId="63" applyFont="1" applyFill="1" applyBorder="1" applyAlignment="1">
      <alignment horizontal="distributed" vertical="center"/>
      <protection/>
    </xf>
    <xf numFmtId="0" fontId="10" fillId="0" borderId="24" xfId="63" applyFont="1" applyFill="1" applyBorder="1" applyAlignment="1">
      <alignment horizontal="distributed" vertical="center"/>
      <protection/>
    </xf>
    <xf numFmtId="0" fontId="10" fillId="0" borderId="33" xfId="63" applyFont="1" applyFill="1" applyBorder="1" applyAlignment="1">
      <alignment horizontal="distributed"/>
      <protection/>
    </xf>
    <xf numFmtId="0" fontId="5" fillId="0" borderId="33" xfId="0" applyFont="1" applyFill="1" applyBorder="1" applyAlignment="1">
      <alignment/>
    </xf>
    <xf numFmtId="0" fontId="10" fillId="0" borderId="0" xfId="63" applyFont="1" applyFill="1" applyBorder="1" applyAlignment="1">
      <alignment horizontal="distributed"/>
      <protection/>
    </xf>
    <xf numFmtId="0" fontId="4" fillId="0" borderId="0" xfId="63" applyFont="1" applyFill="1" applyBorder="1" applyAlignment="1">
      <alignment horizontal="lef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4" fillId="0" borderId="22" xfId="63" applyFont="1" applyFill="1" applyBorder="1" applyAlignment="1">
      <alignment horizontal="distributed" vertical="center"/>
      <protection/>
    </xf>
    <xf numFmtId="0" fontId="4" fillId="0" borderId="24" xfId="63" applyFont="1" applyFill="1" applyBorder="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Ⅲ-1- 4-19（中絶）・20(不妊）" xfId="63"/>
    <cellStyle name="標準_思春期ヘルスケア_4  母子保健" xfId="64"/>
    <cellStyle name="Followed Hyperlink" xfId="65"/>
    <cellStyle name="良い" xfId="66"/>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0</xdr:rowOff>
    </xdr:from>
    <xdr:to>
      <xdr:col>3</xdr:col>
      <xdr:colOff>952500</xdr:colOff>
      <xdr:row>15</xdr:row>
      <xdr:rowOff>0</xdr:rowOff>
    </xdr:to>
    <xdr:sp>
      <xdr:nvSpPr>
        <xdr:cNvPr id="1"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2"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xdr:row>
      <xdr:rowOff>0</xdr:rowOff>
    </xdr:from>
    <xdr:to>
      <xdr:col>3</xdr:col>
      <xdr:colOff>952500</xdr:colOff>
      <xdr:row>15</xdr:row>
      <xdr:rowOff>0</xdr:rowOff>
    </xdr:to>
    <xdr:sp>
      <xdr:nvSpPr>
        <xdr:cNvPr id="3"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4"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5</xdr:row>
      <xdr:rowOff>0</xdr:rowOff>
    </xdr:from>
    <xdr:to>
      <xdr:col>4</xdr:col>
      <xdr:colOff>723900</xdr:colOff>
      <xdr:row>5</xdr:row>
      <xdr:rowOff>0</xdr:rowOff>
    </xdr:to>
    <xdr:sp>
      <xdr:nvSpPr>
        <xdr:cNvPr id="1"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2"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3"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4"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7"/>
  <sheetViews>
    <sheetView tabSelected="1" view="pageBreakPreview" zoomScaleSheetLayoutView="100" zoomScalePageLayoutView="0" workbookViewId="0" topLeftCell="A1">
      <selection activeCell="H36" sqref="H36"/>
    </sheetView>
  </sheetViews>
  <sheetFormatPr defaultColWidth="9.00390625" defaultRowHeight="13.5"/>
  <cols>
    <col min="1" max="1" width="1.75390625" style="1" customWidth="1"/>
    <col min="2" max="2" width="8.75390625" style="1" customWidth="1"/>
    <col min="3" max="3" width="0.875" style="1" customWidth="1"/>
    <col min="4" max="11" width="10.875" style="1" customWidth="1"/>
    <col min="12" max="16384" width="9.00390625" style="1" customWidth="1"/>
  </cols>
  <sheetData>
    <row r="1" spans="1:3" ht="18.75" customHeight="1">
      <c r="A1" s="16" t="s">
        <v>181</v>
      </c>
      <c r="B1" s="16"/>
      <c r="C1" s="16"/>
    </row>
    <row r="2" spans="1:3" ht="7.5" customHeight="1">
      <c r="A2" s="16"/>
      <c r="B2" s="16"/>
      <c r="C2" s="16"/>
    </row>
    <row r="3" spans="1:4" ht="18.75" customHeight="1">
      <c r="A3" s="2" t="s">
        <v>182</v>
      </c>
      <c r="B3" s="2"/>
      <c r="C3" s="2"/>
      <c r="D3" s="2"/>
    </row>
    <row r="4" ht="13.5" customHeight="1">
      <c r="K4" s="3" t="s">
        <v>382</v>
      </c>
    </row>
    <row r="5" spans="1:11" ht="19.5" customHeight="1">
      <c r="A5" s="428" t="s">
        <v>183</v>
      </c>
      <c r="B5" s="428"/>
      <c r="C5" s="106"/>
      <c r="D5" s="431" t="s">
        <v>184</v>
      </c>
      <c r="E5" s="423" t="s">
        <v>185</v>
      </c>
      <c r="F5" s="424"/>
      <c r="G5" s="424"/>
      <c r="H5" s="424"/>
      <c r="I5" s="424"/>
      <c r="J5" s="424"/>
      <c r="K5" s="424"/>
    </row>
    <row r="6" spans="1:11" ht="15" customHeight="1">
      <c r="A6" s="429"/>
      <c r="B6" s="429"/>
      <c r="C6" s="108"/>
      <c r="D6" s="432"/>
      <c r="E6" s="109" t="s">
        <v>186</v>
      </c>
      <c r="F6" s="110" t="s">
        <v>187</v>
      </c>
      <c r="G6" s="110" t="s">
        <v>188</v>
      </c>
      <c r="H6" s="110" t="s">
        <v>189</v>
      </c>
      <c r="I6" s="109" t="s">
        <v>190</v>
      </c>
      <c r="J6" s="111"/>
      <c r="K6" s="420" t="s">
        <v>191</v>
      </c>
    </row>
    <row r="7" spans="1:11" ht="15" customHeight="1">
      <c r="A7" s="429"/>
      <c r="B7" s="429"/>
      <c r="C7" s="108"/>
      <c r="D7" s="432"/>
      <c r="E7" s="112"/>
      <c r="F7" s="113" t="s">
        <v>192</v>
      </c>
      <c r="G7" s="113" t="s">
        <v>333</v>
      </c>
      <c r="H7" s="113" t="s">
        <v>334</v>
      </c>
      <c r="I7" s="113"/>
      <c r="J7" s="114" t="s">
        <v>265</v>
      </c>
      <c r="K7" s="421"/>
    </row>
    <row r="8" spans="1:11" ht="15" customHeight="1">
      <c r="A8" s="430"/>
      <c r="B8" s="430"/>
      <c r="C8" s="115"/>
      <c r="D8" s="433"/>
      <c r="E8" s="116" t="s">
        <v>193</v>
      </c>
      <c r="F8" s="116" t="s">
        <v>335</v>
      </c>
      <c r="G8" s="116" t="s">
        <v>336</v>
      </c>
      <c r="H8" s="116" t="s">
        <v>337</v>
      </c>
      <c r="I8" s="116" t="s">
        <v>199</v>
      </c>
      <c r="J8" s="117"/>
      <c r="K8" s="422"/>
    </row>
    <row r="9" spans="1:11" ht="8.25" customHeight="1">
      <c r="A9" s="118"/>
      <c r="B9" s="118"/>
      <c r="C9" s="118"/>
      <c r="D9" s="109"/>
      <c r="E9" s="109"/>
      <c r="F9" s="109"/>
      <c r="G9" s="109"/>
      <c r="H9" s="109"/>
      <c r="I9" s="109"/>
      <c r="J9" s="111"/>
      <c r="K9" s="111"/>
    </row>
    <row r="10" spans="1:11" ht="15" customHeight="1">
      <c r="A10" s="425" t="s">
        <v>154</v>
      </c>
      <c r="B10" s="425"/>
      <c r="C10" s="119"/>
      <c r="D10" s="120">
        <f aca="true" t="shared" si="0" ref="D10:K10">SUM(D11:D20)</f>
        <v>14354</v>
      </c>
      <c r="E10" s="120">
        <f t="shared" si="0"/>
        <v>13750</v>
      </c>
      <c r="F10" s="120">
        <f t="shared" si="0"/>
        <v>395</v>
      </c>
      <c r="G10" s="120">
        <f t="shared" si="0"/>
        <v>103</v>
      </c>
      <c r="H10" s="120">
        <f t="shared" si="0"/>
        <v>62</v>
      </c>
      <c r="I10" s="120">
        <f t="shared" si="0"/>
        <v>24</v>
      </c>
      <c r="J10" s="120">
        <f t="shared" si="0"/>
        <v>19</v>
      </c>
      <c r="K10" s="121">
        <f t="shared" si="0"/>
        <v>1</v>
      </c>
    </row>
    <row r="11" spans="1:11" ht="15" customHeight="1">
      <c r="A11" s="122"/>
      <c r="B11" s="123" t="s">
        <v>138</v>
      </c>
      <c r="C11" s="123"/>
      <c r="D11" s="125">
        <f>SUM(E11:K11)</f>
        <v>1977</v>
      </c>
      <c r="E11" s="125">
        <f>SUM(E22,E33,E44)</f>
        <v>1874</v>
      </c>
      <c r="F11" s="125">
        <f aca="true" t="shared" si="1" ref="F11:K11">SUM(F22,F33,F44)</f>
        <v>55</v>
      </c>
      <c r="G11" s="125">
        <f t="shared" si="1"/>
        <v>24</v>
      </c>
      <c r="H11" s="125">
        <f t="shared" si="1"/>
        <v>20</v>
      </c>
      <c r="I11" s="125">
        <f t="shared" si="1"/>
        <v>4</v>
      </c>
      <c r="J11" s="145">
        <f t="shared" si="1"/>
        <v>0</v>
      </c>
      <c r="K11" s="145">
        <f t="shared" si="1"/>
        <v>0</v>
      </c>
    </row>
    <row r="12" spans="1:11" ht="15" customHeight="1">
      <c r="A12" s="122"/>
      <c r="B12" s="123" t="s">
        <v>0</v>
      </c>
      <c r="C12" s="123"/>
      <c r="D12" s="125">
        <f aca="true" t="shared" si="2" ref="D12:D20">SUM(E12:K12)</f>
        <v>1946</v>
      </c>
      <c r="E12" s="125">
        <f aca="true" t="shared" si="3" ref="E12:K20">SUM(E23,E34,E45)</f>
        <v>1869</v>
      </c>
      <c r="F12" s="125">
        <f t="shared" si="3"/>
        <v>45</v>
      </c>
      <c r="G12" s="125">
        <f t="shared" si="3"/>
        <v>12</v>
      </c>
      <c r="H12" s="125">
        <f t="shared" si="3"/>
        <v>9</v>
      </c>
      <c r="I12" s="125">
        <f t="shared" si="3"/>
        <v>3</v>
      </c>
      <c r="J12" s="145">
        <f t="shared" si="3"/>
        <v>8</v>
      </c>
      <c r="K12" s="145">
        <f t="shared" si="3"/>
        <v>0</v>
      </c>
    </row>
    <row r="13" spans="1:11" ht="15" customHeight="1">
      <c r="A13" s="122"/>
      <c r="B13" s="123" t="s">
        <v>1</v>
      </c>
      <c r="C13" s="123"/>
      <c r="D13" s="125">
        <f t="shared" si="2"/>
        <v>2229</v>
      </c>
      <c r="E13" s="125">
        <f t="shared" si="3"/>
        <v>2142</v>
      </c>
      <c r="F13" s="125">
        <f t="shared" si="3"/>
        <v>58</v>
      </c>
      <c r="G13" s="125">
        <f t="shared" si="3"/>
        <v>17</v>
      </c>
      <c r="H13" s="125">
        <f t="shared" si="3"/>
        <v>5</v>
      </c>
      <c r="I13" s="125">
        <f t="shared" si="3"/>
        <v>5</v>
      </c>
      <c r="J13" s="145">
        <f t="shared" si="3"/>
        <v>2</v>
      </c>
      <c r="K13" s="145">
        <f t="shared" si="3"/>
        <v>0</v>
      </c>
    </row>
    <row r="14" spans="1:11" ht="15" customHeight="1">
      <c r="A14" s="122"/>
      <c r="B14" s="123" t="s">
        <v>139</v>
      </c>
      <c r="C14" s="123"/>
      <c r="D14" s="125">
        <f t="shared" si="2"/>
        <v>1870</v>
      </c>
      <c r="E14" s="125">
        <f t="shared" si="3"/>
        <v>1795</v>
      </c>
      <c r="F14" s="125">
        <f t="shared" si="3"/>
        <v>49</v>
      </c>
      <c r="G14" s="125">
        <f t="shared" si="3"/>
        <v>16</v>
      </c>
      <c r="H14" s="125">
        <f t="shared" si="3"/>
        <v>7</v>
      </c>
      <c r="I14" s="125">
        <f t="shared" si="3"/>
        <v>0</v>
      </c>
      <c r="J14" s="145">
        <f t="shared" si="3"/>
        <v>3</v>
      </c>
      <c r="K14" s="145">
        <f t="shared" si="3"/>
        <v>0</v>
      </c>
    </row>
    <row r="15" spans="1:11" ht="15" customHeight="1">
      <c r="A15" s="128"/>
      <c r="B15" s="123" t="s">
        <v>140</v>
      </c>
      <c r="C15" s="123"/>
      <c r="D15" s="125">
        <f t="shared" si="2"/>
        <v>730</v>
      </c>
      <c r="E15" s="125">
        <f t="shared" si="3"/>
        <v>695</v>
      </c>
      <c r="F15" s="125">
        <f t="shared" si="3"/>
        <v>29</v>
      </c>
      <c r="G15" s="125">
        <f t="shared" si="3"/>
        <v>4</v>
      </c>
      <c r="H15" s="125">
        <f t="shared" si="3"/>
        <v>1</v>
      </c>
      <c r="I15" s="125">
        <f t="shared" si="3"/>
        <v>0</v>
      </c>
      <c r="J15" s="145">
        <f t="shared" si="3"/>
        <v>1</v>
      </c>
      <c r="K15" s="145">
        <f t="shared" si="3"/>
        <v>0</v>
      </c>
    </row>
    <row r="16" spans="1:11" ht="15" customHeight="1">
      <c r="A16" s="122"/>
      <c r="B16" s="123" t="s">
        <v>141</v>
      </c>
      <c r="C16" s="123"/>
      <c r="D16" s="125">
        <f t="shared" si="2"/>
        <v>1876</v>
      </c>
      <c r="E16" s="125">
        <f t="shared" si="3"/>
        <v>1811</v>
      </c>
      <c r="F16" s="125">
        <f t="shared" si="3"/>
        <v>42</v>
      </c>
      <c r="G16" s="125">
        <f t="shared" si="3"/>
        <v>14</v>
      </c>
      <c r="H16" s="125">
        <f t="shared" si="3"/>
        <v>5</v>
      </c>
      <c r="I16" s="125">
        <f t="shared" si="3"/>
        <v>2</v>
      </c>
      <c r="J16" s="145">
        <f t="shared" si="3"/>
        <v>1</v>
      </c>
      <c r="K16" s="145">
        <f t="shared" si="3"/>
        <v>1</v>
      </c>
    </row>
    <row r="17" spans="1:11" ht="15" customHeight="1">
      <c r="A17" s="122"/>
      <c r="B17" s="123" t="s">
        <v>142</v>
      </c>
      <c r="C17" s="123"/>
      <c r="D17" s="125">
        <f t="shared" si="2"/>
        <v>592</v>
      </c>
      <c r="E17" s="125">
        <f t="shared" si="3"/>
        <v>566</v>
      </c>
      <c r="F17" s="125">
        <f t="shared" si="3"/>
        <v>20</v>
      </c>
      <c r="G17" s="125">
        <f t="shared" si="3"/>
        <v>2</v>
      </c>
      <c r="H17" s="125">
        <f t="shared" si="3"/>
        <v>2</v>
      </c>
      <c r="I17" s="125">
        <f t="shared" si="3"/>
        <v>2</v>
      </c>
      <c r="J17" s="145">
        <f t="shared" si="3"/>
        <v>0</v>
      </c>
      <c r="K17" s="145">
        <f t="shared" si="3"/>
        <v>0</v>
      </c>
    </row>
    <row r="18" spans="1:11" ht="15" customHeight="1">
      <c r="A18" s="122"/>
      <c r="B18" s="123" t="s">
        <v>2</v>
      </c>
      <c r="C18" s="123"/>
      <c r="D18" s="125">
        <f t="shared" si="2"/>
        <v>715</v>
      </c>
      <c r="E18" s="125">
        <f t="shared" si="3"/>
        <v>691</v>
      </c>
      <c r="F18" s="125">
        <f t="shared" si="3"/>
        <v>19</v>
      </c>
      <c r="G18" s="125">
        <f t="shared" si="3"/>
        <v>1</v>
      </c>
      <c r="H18" s="125">
        <f t="shared" si="3"/>
        <v>3</v>
      </c>
      <c r="I18" s="125">
        <f t="shared" si="3"/>
        <v>1</v>
      </c>
      <c r="J18" s="145">
        <f t="shared" si="3"/>
        <v>0</v>
      </c>
      <c r="K18" s="145">
        <f t="shared" si="3"/>
        <v>0</v>
      </c>
    </row>
    <row r="19" spans="1:11" ht="15" customHeight="1">
      <c r="A19" s="122"/>
      <c r="B19" s="123" t="s">
        <v>3</v>
      </c>
      <c r="C19" s="123"/>
      <c r="D19" s="125">
        <f t="shared" si="2"/>
        <v>1612</v>
      </c>
      <c r="E19" s="125">
        <f t="shared" si="3"/>
        <v>1539</v>
      </c>
      <c r="F19" s="125">
        <f t="shared" si="3"/>
        <v>49</v>
      </c>
      <c r="G19" s="125">
        <f t="shared" si="3"/>
        <v>9</v>
      </c>
      <c r="H19" s="125">
        <f t="shared" si="3"/>
        <v>6</v>
      </c>
      <c r="I19" s="125">
        <f t="shared" si="3"/>
        <v>7</v>
      </c>
      <c r="J19" s="145">
        <f t="shared" si="3"/>
        <v>2</v>
      </c>
      <c r="K19" s="145">
        <f t="shared" si="3"/>
        <v>0</v>
      </c>
    </row>
    <row r="20" spans="1:11" ht="22.5" customHeight="1">
      <c r="A20" s="122"/>
      <c r="B20" s="123" t="s">
        <v>143</v>
      </c>
      <c r="C20" s="123"/>
      <c r="D20" s="125">
        <f t="shared" si="2"/>
        <v>807</v>
      </c>
      <c r="E20" s="125">
        <f t="shared" si="3"/>
        <v>768</v>
      </c>
      <c r="F20" s="125">
        <f t="shared" si="3"/>
        <v>29</v>
      </c>
      <c r="G20" s="125">
        <f t="shared" si="3"/>
        <v>4</v>
      </c>
      <c r="H20" s="125">
        <f t="shared" si="3"/>
        <v>4</v>
      </c>
      <c r="I20" s="125">
        <f t="shared" si="3"/>
        <v>0</v>
      </c>
      <c r="J20" s="145">
        <f t="shared" si="3"/>
        <v>2</v>
      </c>
      <c r="K20" s="145">
        <f t="shared" si="3"/>
        <v>0</v>
      </c>
    </row>
    <row r="21" spans="1:11" s="13" customFormat="1" ht="15" customHeight="1">
      <c r="A21" s="426" t="s">
        <v>194</v>
      </c>
      <c r="B21" s="426"/>
      <c r="C21" s="129"/>
      <c r="D21" s="130">
        <f>SUM(D22:D31)</f>
        <v>7387</v>
      </c>
      <c r="E21" s="130">
        <f>SUM(E22:E31)</f>
        <v>7101</v>
      </c>
      <c r="F21" s="130">
        <f aca="true" t="shared" si="4" ref="F21:K21">SUM(F22:F31)</f>
        <v>168</v>
      </c>
      <c r="G21" s="130">
        <f t="shared" si="4"/>
        <v>52</v>
      </c>
      <c r="H21" s="130">
        <f t="shared" si="4"/>
        <v>38</v>
      </c>
      <c r="I21" s="130">
        <f t="shared" si="4"/>
        <v>17</v>
      </c>
      <c r="J21" s="130">
        <f t="shared" si="4"/>
        <v>11</v>
      </c>
      <c r="K21" s="131">
        <f t="shared" si="4"/>
        <v>0</v>
      </c>
    </row>
    <row r="22" spans="1:11" ht="15" customHeight="1">
      <c r="A22" s="122"/>
      <c r="B22" s="123" t="s">
        <v>138</v>
      </c>
      <c r="C22" s="123"/>
      <c r="D22" s="125">
        <f>SUM(E22:K22)</f>
        <v>1162</v>
      </c>
      <c r="E22" s="126">
        <v>1100</v>
      </c>
      <c r="F22" s="126">
        <v>29</v>
      </c>
      <c r="G22" s="126">
        <v>17</v>
      </c>
      <c r="H22" s="126">
        <v>13</v>
      </c>
      <c r="I22" s="126">
        <v>3</v>
      </c>
      <c r="J22" s="127">
        <v>0</v>
      </c>
      <c r="K22" s="127">
        <v>0</v>
      </c>
    </row>
    <row r="23" spans="1:11" ht="15" customHeight="1">
      <c r="A23" s="122"/>
      <c r="B23" s="123" t="s">
        <v>0</v>
      </c>
      <c r="C23" s="123"/>
      <c r="D23" s="125">
        <f aca="true" t="shared" si="5" ref="D23:D31">SUM(E23:K23)</f>
        <v>898</v>
      </c>
      <c r="E23" s="126">
        <v>866</v>
      </c>
      <c r="F23" s="126">
        <v>16</v>
      </c>
      <c r="G23" s="126">
        <v>3</v>
      </c>
      <c r="H23" s="126">
        <v>6</v>
      </c>
      <c r="I23" s="126">
        <v>3</v>
      </c>
      <c r="J23" s="127">
        <v>4</v>
      </c>
      <c r="K23" s="127">
        <v>0</v>
      </c>
    </row>
    <row r="24" spans="1:11" ht="15" customHeight="1">
      <c r="A24" s="122"/>
      <c r="B24" s="123" t="s">
        <v>1</v>
      </c>
      <c r="C24" s="123"/>
      <c r="D24" s="125">
        <f t="shared" si="5"/>
        <v>1162</v>
      </c>
      <c r="E24" s="126">
        <v>1121</v>
      </c>
      <c r="F24" s="126">
        <v>22</v>
      </c>
      <c r="G24" s="126">
        <v>9</v>
      </c>
      <c r="H24" s="126">
        <v>5</v>
      </c>
      <c r="I24" s="126">
        <v>4</v>
      </c>
      <c r="J24" s="127">
        <v>1</v>
      </c>
      <c r="K24" s="127">
        <v>0</v>
      </c>
    </row>
    <row r="25" spans="1:11" ht="15" customHeight="1">
      <c r="A25" s="122"/>
      <c r="B25" s="123" t="s">
        <v>139</v>
      </c>
      <c r="C25" s="123"/>
      <c r="D25" s="125">
        <f t="shared" si="5"/>
        <v>1019</v>
      </c>
      <c r="E25" s="126">
        <v>988</v>
      </c>
      <c r="F25" s="126">
        <v>15</v>
      </c>
      <c r="G25" s="126">
        <v>8</v>
      </c>
      <c r="H25" s="126">
        <v>5</v>
      </c>
      <c r="I25" s="126">
        <v>0</v>
      </c>
      <c r="J25" s="127">
        <v>3</v>
      </c>
      <c r="K25" s="127">
        <v>0</v>
      </c>
    </row>
    <row r="26" spans="1:11" ht="15" customHeight="1">
      <c r="A26" s="132"/>
      <c r="B26" s="123" t="s">
        <v>140</v>
      </c>
      <c r="C26" s="123"/>
      <c r="D26" s="125">
        <f t="shared" si="5"/>
        <v>342</v>
      </c>
      <c r="E26" s="126">
        <v>323</v>
      </c>
      <c r="F26" s="126">
        <v>15</v>
      </c>
      <c r="G26" s="126">
        <v>3</v>
      </c>
      <c r="H26" s="126">
        <v>0</v>
      </c>
      <c r="I26" s="126">
        <v>0</v>
      </c>
      <c r="J26" s="127">
        <v>1</v>
      </c>
      <c r="K26" s="127">
        <v>0</v>
      </c>
    </row>
    <row r="27" spans="1:11" ht="15" customHeight="1">
      <c r="A27" s="122"/>
      <c r="B27" s="123" t="s">
        <v>141</v>
      </c>
      <c r="C27" s="123"/>
      <c r="D27" s="125">
        <f t="shared" si="5"/>
        <v>1117</v>
      </c>
      <c r="E27" s="126">
        <v>1085</v>
      </c>
      <c r="F27" s="126">
        <v>23</v>
      </c>
      <c r="G27" s="126">
        <v>5</v>
      </c>
      <c r="H27" s="126">
        <v>2</v>
      </c>
      <c r="I27" s="126">
        <v>1</v>
      </c>
      <c r="J27" s="127">
        <v>1</v>
      </c>
      <c r="K27" s="127">
        <v>0</v>
      </c>
    </row>
    <row r="28" spans="1:11" ht="15" customHeight="1">
      <c r="A28" s="122"/>
      <c r="B28" s="123" t="s">
        <v>142</v>
      </c>
      <c r="C28" s="123"/>
      <c r="D28" s="125">
        <f t="shared" si="5"/>
        <v>203</v>
      </c>
      <c r="E28" s="126">
        <v>196</v>
      </c>
      <c r="F28" s="126">
        <v>3</v>
      </c>
      <c r="G28" s="126">
        <v>1</v>
      </c>
      <c r="H28" s="126">
        <v>2</v>
      </c>
      <c r="I28" s="126">
        <v>1</v>
      </c>
      <c r="J28" s="127">
        <v>0</v>
      </c>
      <c r="K28" s="127">
        <v>0</v>
      </c>
    </row>
    <row r="29" spans="1:11" ht="15" customHeight="1">
      <c r="A29" s="122"/>
      <c r="B29" s="123" t="s">
        <v>2</v>
      </c>
      <c r="C29" s="123"/>
      <c r="D29" s="125">
        <f t="shared" si="5"/>
        <v>323</v>
      </c>
      <c r="E29" s="126">
        <v>311</v>
      </c>
      <c r="F29" s="126">
        <v>9</v>
      </c>
      <c r="G29" s="126">
        <v>0</v>
      </c>
      <c r="H29" s="126">
        <v>2</v>
      </c>
      <c r="I29" s="126">
        <v>1</v>
      </c>
      <c r="J29" s="127">
        <v>0</v>
      </c>
      <c r="K29" s="127">
        <v>0</v>
      </c>
    </row>
    <row r="30" spans="1:11" ht="15" customHeight="1">
      <c r="A30" s="122"/>
      <c r="B30" s="123" t="s">
        <v>3</v>
      </c>
      <c r="C30" s="123"/>
      <c r="D30" s="125">
        <f t="shared" si="5"/>
        <v>834</v>
      </c>
      <c r="E30" s="126">
        <v>792</v>
      </c>
      <c r="F30" s="126">
        <v>30</v>
      </c>
      <c r="G30" s="126">
        <v>4</v>
      </c>
      <c r="H30" s="126">
        <v>3</v>
      </c>
      <c r="I30" s="126">
        <v>4</v>
      </c>
      <c r="J30" s="127">
        <v>1</v>
      </c>
      <c r="K30" s="127">
        <v>0</v>
      </c>
    </row>
    <row r="31" spans="1:11" ht="22.5" customHeight="1">
      <c r="A31" s="122"/>
      <c r="B31" s="123" t="s">
        <v>143</v>
      </c>
      <c r="C31" s="123"/>
      <c r="D31" s="125">
        <f t="shared" si="5"/>
        <v>327</v>
      </c>
      <c r="E31" s="126">
        <v>319</v>
      </c>
      <c r="F31" s="126">
        <v>6</v>
      </c>
      <c r="G31" s="126">
        <v>2</v>
      </c>
      <c r="H31" s="126">
        <v>0</v>
      </c>
      <c r="I31" s="126">
        <v>0</v>
      </c>
      <c r="J31" s="127">
        <v>0</v>
      </c>
      <c r="K31" s="127">
        <v>0</v>
      </c>
    </row>
    <row r="32" spans="1:11" ht="15" customHeight="1">
      <c r="A32" s="426" t="s">
        <v>195</v>
      </c>
      <c r="B32" s="426"/>
      <c r="C32" s="133"/>
      <c r="D32" s="130">
        <f>SUM(D33:D42)</f>
        <v>6967</v>
      </c>
      <c r="E32" s="130">
        <f>SUM(E33:E42)</f>
        <v>6649</v>
      </c>
      <c r="F32" s="130">
        <f aca="true" t="shared" si="6" ref="F32:K32">SUM(F33:F42)</f>
        <v>227</v>
      </c>
      <c r="G32" s="130">
        <f t="shared" si="6"/>
        <v>51</v>
      </c>
      <c r="H32" s="130">
        <f t="shared" si="6"/>
        <v>24</v>
      </c>
      <c r="I32" s="130">
        <f t="shared" si="6"/>
        <v>7</v>
      </c>
      <c r="J32" s="130">
        <f t="shared" si="6"/>
        <v>8</v>
      </c>
      <c r="K32" s="131">
        <f t="shared" si="6"/>
        <v>1</v>
      </c>
    </row>
    <row r="33" spans="1:11" ht="15" customHeight="1">
      <c r="A33" s="122"/>
      <c r="B33" s="123" t="s">
        <v>138</v>
      </c>
      <c r="C33" s="123"/>
      <c r="D33" s="125">
        <f>SUM(E33:K33)</f>
        <v>815</v>
      </c>
      <c r="E33" s="126">
        <v>774</v>
      </c>
      <c r="F33" s="126">
        <v>26</v>
      </c>
      <c r="G33" s="126">
        <v>7</v>
      </c>
      <c r="H33" s="126">
        <v>7</v>
      </c>
      <c r="I33" s="126">
        <v>1</v>
      </c>
      <c r="J33" s="127">
        <v>0</v>
      </c>
      <c r="K33" s="127">
        <v>0</v>
      </c>
    </row>
    <row r="34" spans="1:11" ht="15" customHeight="1">
      <c r="A34" s="122"/>
      <c r="B34" s="123" t="s">
        <v>0</v>
      </c>
      <c r="C34" s="123"/>
      <c r="D34" s="125">
        <f aca="true" t="shared" si="7" ref="D34:D42">SUM(E34:K34)</f>
        <v>1048</v>
      </c>
      <c r="E34" s="126">
        <v>1003</v>
      </c>
      <c r="F34" s="126">
        <v>29</v>
      </c>
      <c r="G34" s="126">
        <v>9</v>
      </c>
      <c r="H34" s="126">
        <v>3</v>
      </c>
      <c r="I34" s="126">
        <v>0</v>
      </c>
      <c r="J34" s="127">
        <v>4</v>
      </c>
      <c r="K34" s="127">
        <v>0</v>
      </c>
    </row>
    <row r="35" spans="1:11" ht="15" customHeight="1">
      <c r="A35" s="122"/>
      <c r="B35" s="123" t="s">
        <v>1</v>
      </c>
      <c r="C35" s="123"/>
      <c r="D35" s="125">
        <f t="shared" si="7"/>
        <v>1067</v>
      </c>
      <c r="E35" s="126">
        <v>1021</v>
      </c>
      <c r="F35" s="126">
        <v>36</v>
      </c>
      <c r="G35" s="126">
        <v>8</v>
      </c>
      <c r="H35" s="126">
        <v>0</v>
      </c>
      <c r="I35" s="126">
        <v>1</v>
      </c>
      <c r="J35" s="127">
        <v>1</v>
      </c>
      <c r="K35" s="127">
        <v>0</v>
      </c>
    </row>
    <row r="36" spans="1:11" ht="15" customHeight="1">
      <c r="A36" s="122"/>
      <c r="B36" s="123" t="s">
        <v>139</v>
      </c>
      <c r="C36" s="123"/>
      <c r="D36" s="125">
        <f t="shared" si="7"/>
        <v>851</v>
      </c>
      <c r="E36" s="126">
        <v>807</v>
      </c>
      <c r="F36" s="126">
        <v>34</v>
      </c>
      <c r="G36" s="126">
        <v>8</v>
      </c>
      <c r="H36" s="126">
        <v>2</v>
      </c>
      <c r="I36" s="126">
        <v>0</v>
      </c>
      <c r="J36" s="127">
        <v>0</v>
      </c>
      <c r="K36" s="127">
        <v>0</v>
      </c>
    </row>
    <row r="37" spans="1:11" ht="15" customHeight="1">
      <c r="A37" s="132"/>
      <c r="B37" s="123" t="s">
        <v>140</v>
      </c>
      <c r="C37" s="123"/>
      <c r="D37" s="125">
        <f t="shared" si="7"/>
        <v>388</v>
      </c>
      <c r="E37" s="126">
        <v>372</v>
      </c>
      <c r="F37" s="126">
        <v>14</v>
      </c>
      <c r="G37" s="126">
        <v>1</v>
      </c>
      <c r="H37" s="126">
        <v>1</v>
      </c>
      <c r="I37" s="126">
        <v>0</v>
      </c>
      <c r="J37" s="127">
        <v>0</v>
      </c>
      <c r="K37" s="127">
        <v>0</v>
      </c>
    </row>
    <row r="38" spans="1:11" ht="15" customHeight="1">
      <c r="A38" s="122"/>
      <c r="B38" s="123" t="s">
        <v>141</v>
      </c>
      <c r="C38" s="123"/>
      <c r="D38" s="125">
        <f t="shared" si="7"/>
        <v>759</v>
      </c>
      <c r="E38" s="126">
        <v>726</v>
      </c>
      <c r="F38" s="126">
        <v>19</v>
      </c>
      <c r="G38" s="126">
        <v>9</v>
      </c>
      <c r="H38" s="126">
        <v>3</v>
      </c>
      <c r="I38" s="126">
        <v>1</v>
      </c>
      <c r="J38" s="127">
        <v>0</v>
      </c>
      <c r="K38" s="127">
        <v>1</v>
      </c>
    </row>
    <row r="39" spans="1:11" ht="15" customHeight="1">
      <c r="A39" s="122"/>
      <c r="B39" s="123" t="s">
        <v>142</v>
      </c>
      <c r="C39" s="123"/>
      <c r="D39" s="125">
        <f t="shared" si="7"/>
        <v>389</v>
      </c>
      <c r="E39" s="126">
        <v>370</v>
      </c>
      <c r="F39" s="126">
        <v>17</v>
      </c>
      <c r="G39" s="126">
        <v>1</v>
      </c>
      <c r="H39" s="126">
        <v>0</v>
      </c>
      <c r="I39" s="126">
        <v>1</v>
      </c>
      <c r="J39" s="127">
        <v>0</v>
      </c>
      <c r="K39" s="127">
        <v>0</v>
      </c>
    </row>
    <row r="40" spans="1:11" ht="15" customHeight="1">
      <c r="A40" s="122"/>
      <c r="B40" s="123" t="s">
        <v>2</v>
      </c>
      <c r="C40" s="123"/>
      <c r="D40" s="125">
        <f t="shared" si="7"/>
        <v>392</v>
      </c>
      <c r="E40" s="126">
        <v>380</v>
      </c>
      <c r="F40" s="126">
        <v>10</v>
      </c>
      <c r="G40" s="126">
        <v>1</v>
      </c>
      <c r="H40" s="126">
        <v>1</v>
      </c>
      <c r="I40" s="126">
        <v>0</v>
      </c>
      <c r="J40" s="127">
        <v>0</v>
      </c>
      <c r="K40" s="127">
        <v>0</v>
      </c>
    </row>
    <row r="41" spans="1:11" ht="15" customHeight="1">
      <c r="A41" s="122"/>
      <c r="B41" s="123" t="s">
        <v>3</v>
      </c>
      <c r="C41" s="123"/>
      <c r="D41" s="125">
        <f t="shared" si="7"/>
        <v>778</v>
      </c>
      <c r="E41" s="126">
        <v>747</v>
      </c>
      <c r="F41" s="126">
        <v>19</v>
      </c>
      <c r="G41" s="126">
        <v>5</v>
      </c>
      <c r="H41" s="126">
        <v>3</v>
      </c>
      <c r="I41" s="126">
        <v>3</v>
      </c>
      <c r="J41" s="127">
        <v>1</v>
      </c>
      <c r="K41" s="127">
        <v>0</v>
      </c>
    </row>
    <row r="42" spans="1:11" ht="22.5" customHeight="1">
      <c r="A42" s="310"/>
      <c r="B42" s="119" t="s">
        <v>143</v>
      </c>
      <c r="C42" s="119"/>
      <c r="D42" s="120">
        <f t="shared" si="7"/>
        <v>480</v>
      </c>
      <c r="E42" s="311">
        <v>449</v>
      </c>
      <c r="F42" s="311">
        <v>23</v>
      </c>
      <c r="G42" s="311">
        <v>2</v>
      </c>
      <c r="H42" s="311">
        <v>4</v>
      </c>
      <c r="I42" s="311">
        <v>0</v>
      </c>
      <c r="J42" s="312">
        <v>2</v>
      </c>
      <c r="K42" s="312">
        <v>0</v>
      </c>
    </row>
    <row r="43" spans="1:11" ht="15" customHeight="1">
      <c r="A43" s="427" t="s">
        <v>264</v>
      </c>
      <c r="B43" s="427"/>
      <c r="C43" s="133"/>
      <c r="D43" s="130">
        <f>SUM(D44:D53)</f>
        <v>0</v>
      </c>
      <c r="E43" s="130">
        <f aca="true" t="shared" si="8" ref="E43:K43">SUM(E44:E53)</f>
        <v>0</v>
      </c>
      <c r="F43" s="130">
        <f t="shared" si="8"/>
        <v>0</v>
      </c>
      <c r="G43" s="130">
        <f t="shared" si="8"/>
        <v>0</v>
      </c>
      <c r="H43" s="130">
        <f t="shared" si="8"/>
        <v>0</v>
      </c>
      <c r="I43" s="130">
        <f t="shared" si="8"/>
        <v>0</v>
      </c>
      <c r="J43" s="130">
        <f t="shared" si="8"/>
        <v>0</v>
      </c>
      <c r="K43" s="131">
        <f t="shared" si="8"/>
        <v>0</v>
      </c>
    </row>
    <row r="44" spans="1:11" ht="15" customHeight="1">
      <c r="A44" s="122"/>
      <c r="B44" s="123" t="s">
        <v>138</v>
      </c>
      <c r="C44" s="123"/>
      <c r="D44" s="125">
        <f>SUM(E44:K44)</f>
        <v>0</v>
      </c>
      <c r="E44" s="126">
        <v>0</v>
      </c>
      <c r="F44" s="126">
        <v>0</v>
      </c>
      <c r="G44" s="126">
        <v>0</v>
      </c>
      <c r="H44" s="126">
        <v>0</v>
      </c>
      <c r="I44" s="126">
        <v>0</v>
      </c>
      <c r="J44" s="127">
        <v>0</v>
      </c>
      <c r="K44" s="127">
        <v>0</v>
      </c>
    </row>
    <row r="45" spans="1:11" ht="15" customHeight="1">
      <c r="A45" s="122"/>
      <c r="B45" s="123" t="s">
        <v>0</v>
      </c>
      <c r="C45" s="123"/>
      <c r="D45" s="125">
        <f aca="true" t="shared" si="9" ref="D45:D53">SUM(E45:K45)</f>
        <v>0</v>
      </c>
      <c r="E45" s="126">
        <v>0</v>
      </c>
      <c r="F45" s="126">
        <v>0</v>
      </c>
      <c r="G45" s="126">
        <v>0</v>
      </c>
      <c r="H45" s="126">
        <v>0</v>
      </c>
      <c r="I45" s="126">
        <v>0</v>
      </c>
      <c r="J45" s="127">
        <v>0</v>
      </c>
      <c r="K45" s="127">
        <v>0</v>
      </c>
    </row>
    <row r="46" spans="1:11" ht="15" customHeight="1">
      <c r="A46" s="122"/>
      <c r="B46" s="123" t="s">
        <v>1</v>
      </c>
      <c r="C46" s="123"/>
      <c r="D46" s="125">
        <f t="shared" si="9"/>
        <v>0</v>
      </c>
      <c r="E46" s="126">
        <v>0</v>
      </c>
      <c r="F46" s="126">
        <v>0</v>
      </c>
      <c r="G46" s="126">
        <v>0</v>
      </c>
      <c r="H46" s="126">
        <v>0</v>
      </c>
      <c r="I46" s="126">
        <v>0</v>
      </c>
      <c r="J46" s="127">
        <v>0</v>
      </c>
      <c r="K46" s="127">
        <v>0</v>
      </c>
    </row>
    <row r="47" spans="1:11" ht="15" customHeight="1">
      <c r="A47" s="122"/>
      <c r="B47" s="123" t="s">
        <v>139</v>
      </c>
      <c r="C47" s="123"/>
      <c r="D47" s="125">
        <f t="shared" si="9"/>
        <v>0</v>
      </c>
      <c r="E47" s="126">
        <v>0</v>
      </c>
      <c r="F47" s="126">
        <v>0</v>
      </c>
      <c r="G47" s="126">
        <v>0</v>
      </c>
      <c r="H47" s="126">
        <v>0</v>
      </c>
      <c r="I47" s="126">
        <v>0</v>
      </c>
      <c r="J47" s="127">
        <v>0</v>
      </c>
      <c r="K47" s="127">
        <v>0</v>
      </c>
    </row>
    <row r="48" spans="1:11" ht="15" customHeight="1">
      <c r="A48" s="132"/>
      <c r="B48" s="123" t="s">
        <v>140</v>
      </c>
      <c r="C48" s="123"/>
      <c r="D48" s="125">
        <f t="shared" si="9"/>
        <v>0</v>
      </c>
      <c r="E48" s="126">
        <v>0</v>
      </c>
      <c r="F48" s="126">
        <v>0</v>
      </c>
      <c r="G48" s="126">
        <v>0</v>
      </c>
      <c r="H48" s="126">
        <v>0</v>
      </c>
      <c r="I48" s="126">
        <v>0</v>
      </c>
      <c r="J48" s="127">
        <v>0</v>
      </c>
      <c r="K48" s="127">
        <v>0</v>
      </c>
    </row>
    <row r="49" spans="1:11" ht="15" customHeight="1">
      <c r="A49" s="122"/>
      <c r="B49" s="123" t="s">
        <v>141</v>
      </c>
      <c r="C49" s="123"/>
      <c r="D49" s="125">
        <f t="shared" si="9"/>
        <v>0</v>
      </c>
      <c r="E49" s="126">
        <v>0</v>
      </c>
      <c r="F49" s="126">
        <v>0</v>
      </c>
      <c r="G49" s="126">
        <v>0</v>
      </c>
      <c r="H49" s="126">
        <v>0</v>
      </c>
      <c r="I49" s="126">
        <v>0</v>
      </c>
      <c r="J49" s="127">
        <v>0</v>
      </c>
      <c r="K49" s="127">
        <v>0</v>
      </c>
    </row>
    <row r="50" spans="1:11" ht="15" customHeight="1">
      <c r="A50" s="122"/>
      <c r="B50" s="123" t="s">
        <v>142</v>
      </c>
      <c r="C50" s="123"/>
      <c r="D50" s="125">
        <f t="shared" si="9"/>
        <v>0</v>
      </c>
      <c r="E50" s="126">
        <v>0</v>
      </c>
      <c r="F50" s="126">
        <v>0</v>
      </c>
      <c r="G50" s="126">
        <v>0</v>
      </c>
      <c r="H50" s="126">
        <v>0</v>
      </c>
      <c r="I50" s="126">
        <v>0</v>
      </c>
      <c r="J50" s="127">
        <v>0</v>
      </c>
      <c r="K50" s="127">
        <v>0</v>
      </c>
    </row>
    <row r="51" spans="1:11" ht="15" customHeight="1">
      <c r="A51" s="122"/>
      <c r="B51" s="123" t="s">
        <v>2</v>
      </c>
      <c r="C51" s="123"/>
      <c r="D51" s="125">
        <f t="shared" si="9"/>
        <v>0</v>
      </c>
      <c r="E51" s="126">
        <v>0</v>
      </c>
      <c r="F51" s="126">
        <v>0</v>
      </c>
      <c r="G51" s="126">
        <v>0</v>
      </c>
      <c r="H51" s="126">
        <v>0</v>
      </c>
      <c r="I51" s="126">
        <v>0</v>
      </c>
      <c r="J51" s="127">
        <v>0</v>
      </c>
      <c r="K51" s="127">
        <v>0</v>
      </c>
    </row>
    <row r="52" spans="1:11" ht="15" customHeight="1">
      <c r="A52" s="122"/>
      <c r="B52" s="123" t="s">
        <v>3</v>
      </c>
      <c r="C52" s="123"/>
      <c r="D52" s="125">
        <f t="shared" si="9"/>
        <v>0</v>
      </c>
      <c r="E52" s="126">
        <v>0</v>
      </c>
      <c r="F52" s="126">
        <v>0</v>
      </c>
      <c r="G52" s="126">
        <v>0</v>
      </c>
      <c r="H52" s="126">
        <v>0</v>
      </c>
      <c r="I52" s="126">
        <v>0</v>
      </c>
      <c r="J52" s="127">
        <v>0</v>
      </c>
      <c r="K52" s="127">
        <v>0</v>
      </c>
    </row>
    <row r="53" spans="1:11" ht="27.75" customHeight="1">
      <c r="A53" s="134"/>
      <c r="B53" s="135" t="s">
        <v>143</v>
      </c>
      <c r="C53" s="135"/>
      <c r="D53" s="136">
        <f t="shared" si="9"/>
        <v>0</v>
      </c>
      <c r="E53" s="137">
        <v>0</v>
      </c>
      <c r="F53" s="137">
        <v>0</v>
      </c>
      <c r="G53" s="137">
        <v>0</v>
      </c>
      <c r="H53" s="137">
        <v>0</v>
      </c>
      <c r="I53" s="137">
        <v>0</v>
      </c>
      <c r="J53" s="138">
        <v>0</v>
      </c>
      <c r="K53" s="138">
        <v>0</v>
      </c>
    </row>
    <row r="54" spans="4:11" ht="16.5" customHeight="1">
      <c r="D54" s="14"/>
      <c r="E54" s="14"/>
      <c r="F54" s="14"/>
      <c r="G54" s="14"/>
      <c r="H54" s="14"/>
      <c r="I54" s="5"/>
      <c r="J54" s="5"/>
      <c r="K54" s="5" t="s">
        <v>200</v>
      </c>
    </row>
    <row r="55" spans="4:11" ht="13.5">
      <c r="D55" s="14"/>
      <c r="E55" s="14"/>
      <c r="F55" s="14"/>
      <c r="G55" s="14"/>
      <c r="H55" s="14"/>
      <c r="I55" s="14"/>
      <c r="J55" s="14"/>
      <c r="K55" s="14"/>
    </row>
    <row r="56" spans="4:11" ht="13.5">
      <c r="D56" s="14"/>
      <c r="E56" s="14"/>
      <c r="F56" s="14"/>
      <c r="G56" s="14"/>
      <c r="H56" s="14"/>
      <c r="I56" s="14"/>
      <c r="J56" s="14"/>
      <c r="K56" s="14"/>
    </row>
    <row r="57" spans="4:11" ht="13.5">
      <c r="D57" s="14"/>
      <c r="E57" s="14"/>
      <c r="F57" s="14"/>
      <c r="G57" s="14"/>
      <c r="H57" s="14"/>
      <c r="I57" s="14"/>
      <c r="J57" s="14"/>
      <c r="K57" s="14"/>
    </row>
    <row r="63" ht="24" customHeight="1"/>
    <row r="64" ht="6.75" customHeight="1"/>
    <row r="65" ht="15" customHeight="1"/>
  </sheetData>
  <sheetProtection/>
  <mergeCells count="8">
    <mergeCell ref="K6:K8"/>
    <mergeCell ref="E5:K5"/>
    <mergeCell ref="A10:B10"/>
    <mergeCell ref="A21:B21"/>
    <mergeCell ref="A43:B43"/>
    <mergeCell ref="A32:B32"/>
    <mergeCell ref="A5:B8"/>
    <mergeCell ref="D5:D8"/>
  </mergeCells>
  <printOptions horizontalCentered="1"/>
  <pageMargins left="0.6299212598425197" right="0.6299212598425197" top="0.7874015748031497" bottom="0.7874015748031497" header="0.3937007874015748" footer="0.196850393700787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E16"/>
  <sheetViews>
    <sheetView zoomScalePageLayoutView="0" workbookViewId="0" topLeftCell="A1">
      <selection activeCell="I9" sqref="I9"/>
    </sheetView>
  </sheetViews>
  <sheetFormatPr defaultColWidth="9.00390625" defaultRowHeight="13.5"/>
  <cols>
    <col min="1" max="1" width="21.875" style="1" customWidth="1"/>
    <col min="2" max="4" width="21.625" style="1" customWidth="1"/>
    <col min="5" max="16384" width="9.00390625" style="1" customWidth="1"/>
  </cols>
  <sheetData>
    <row r="1" spans="1:3" ht="14.25" customHeight="1">
      <c r="A1" s="2" t="s">
        <v>161</v>
      </c>
      <c r="B1" s="2"/>
      <c r="C1" s="2"/>
    </row>
    <row r="2" ht="13.5" customHeight="1">
      <c r="D2" s="3" t="s">
        <v>382</v>
      </c>
    </row>
    <row r="3" spans="1:4" ht="13.5" customHeight="1">
      <c r="A3" s="435" t="s">
        <v>18</v>
      </c>
      <c r="B3" s="442" t="s">
        <v>162</v>
      </c>
      <c r="C3" s="442" t="s">
        <v>163</v>
      </c>
      <c r="D3" s="423"/>
    </row>
    <row r="4" spans="1:4" ht="13.5" customHeight="1">
      <c r="A4" s="436"/>
      <c r="B4" s="443"/>
      <c r="C4" s="24" t="s">
        <v>164</v>
      </c>
      <c r="D4" s="89" t="s">
        <v>165</v>
      </c>
    </row>
    <row r="5" spans="1:5" ht="13.5" customHeight="1">
      <c r="A5" s="25" t="s">
        <v>7</v>
      </c>
      <c r="B5" s="258">
        <f>SUM(B6:B15)</f>
        <v>396</v>
      </c>
      <c r="C5" s="258">
        <f>SUM(C6:C15)</f>
        <v>14090</v>
      </c>
      <c r="D5" s="259">
        <f>SUM(D6:D15)</f>
        <v>14090</v>
      </c>
      <c r="E5" s="13"/>
    </row>
    <row r="6" spans="1:4" ht="13.5" customHeight="1">
      <c r="A6" s="26" t="s">
        <v>8</v>
      </c>
      <c r="B6" s="260">
        <v>49</v>
      </c>
      <c r="C6" s="260">
        <v>2638</v>
      </c>
      <c r="D6" s="261">
        <v>2638</v>
      </c>
    </row>
    <row r="7" spans="1:4" ht="13.5" customHeight="1">
      <c r="A7" s="27" t="s">
        <v>9</v>
      </c>
      <c r="B7" s="262">
        <v>30</v>
      </c>
      <c r="C7" s="262">
        <v>981</v>
      </c>
      <c r="D7" s="263">
        <v>981</v>
      </c>
    </row>
    <row r="8" spans="1:4" ht="13.5" customHeight="1">
      <c r="A8" s="27" t="s">
        <v>10</v>
      </c>
      <c r="B8" s="262">
        <v>53</v>
      </c>
      <c r="C8" s="262">
        <v>2175</v>
      </c>
      <c r="D8" s="263">
        <v>2175</v>
      </c>
    </row>
    <row r="9" spans="1:4" ht="13.5" customHeight="1">
      <c r="A9" s="27" t="s">
        <v>11</v>
      </c>
      <c r="B9" s="262">
        <v>60</v>
      </c>
      <c r="C9" s="262">
        <v>2145</v>
      </c>
      <c r="D9" s="263">
        <v>2145</v>
      </c>
    </row>
    <row r="10" spans="1:4" ht="13.5" customHeight="1">
      <c r="A10" s="27" t="s">
        <v>12</v>
      </c>
      <c r="B10" s="262">
        <v>40</v>
      </c>
      <c r="C10" s="262">
        <v>1129</v>
      </c>
      <c r="D10" s="263">
        <v>1129</v>
      </c>
    </row>
    <row r="11" spans="1:4" ht="13.5" customHeight="1">
      <c r="A11" s="27" t="s">
        <v>13</v>
      </c>
      <c r="B11" s="262">
        <v>23</v>
      </c>
      <c r="C11" s="262">
        <v>1583</v>
      </c>
      <c r="D11" s="263">
        <v>1583</v>
      </c>
    </row>
    <row r="12" spans="1:4" ht="13.5" customHeight="1">
      <c r="A12" s="27" t="s">
        <v>14</v>
      </c>
      <c r="B12" s="262">
        <v>16</v>
      </c>
      <c r="C12" s="262">
        <v>165</v>
      </c>
      <c r="D12" s="263">
        <v>165</v>
      </c>
    </row>
    <row r="13" spans="1:4" ht="13.5" customHeight="1">
      <c r="A13" s="27" t="s">
        <v>15</v>
      </c>
      <c r="B13" s="262">
        <v>50</v>
      </c>
      <c r="C13" s="262">
        <v>1036</v>
      </c>
      <c r="D13" s="263">
        <v>1036</v>
      </c>
    </row>
    <row r="14" spans="1:4" ht="13.5" customHeight="1">
      <c r="A14" s="27" t="s">
        <v>16</v>
      </c>
      <c r="B14" s="262">
        <v>32</v>
      </c>
      <c r="C14" s="262">
        <v>1770</v>
      </c>
      <c r="D14" s="263">
        <v>1770</v>
      </c>
    </row>
    <row r="15" spans="1:4" ht="13.5" customHeight="1">
      <c r="A15" s="28" t="s">
        <v>17</v>
      </c>
      <c r="B15" s="264">
        <v>43</v>
      </c>
      <c r="C15" s="264">
        <v>468</v>
      </c>
      <c r="D15" s="265">
        <v>468</v>
      </c>
    </row>
    <row r="16" spans="3:4" ht="16.5" customHeight="1">
      <c r="C16" s="17"/>
      <c r="D16" s="5" t="s">
        <v>200</v>
      </c>
    </row>
  </sheetData>
  <sheetProtection/>
  <mergeCells count="3">
    <mergeCell ref="A3:A4"/>
    <mergeCell ref="B3:B4"/>
    <mergeCell ref="C3:D3"/>
  </mergeCells>
  <conditionalFormatting sqref="D6:D15">
    <cfRule type="cellIs" priority="1" dxfId="15" operator="lessThan" stopIfTrue="1">
      <formula>C6</formula>
    </cfRule>
  </conditionalFormatting>
  <printOptions/>
  <pageMargins left="0.7874015748031497" right="0.7874015748031497" top="7.204724409448819" bottom="0.7874015748031497" header="0.3937007874015748"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P17" sqref="P17"/>
    </sheetView>
  </sheetViews>
  <sheetFormatPr defaultColWidth="9.00390625" defaultRowHeight="13.5"/>
  <cols>
    <col min="1" max="1" width="3.25390625" style="1" customWidth="1"/>
    <col min="2" max="2" width="12.875" style="1" customWidth="1"/>
    <col min="3" max="3" width="0.875" style="1" customWidth="1"/>
    <col min="4" max="9" width="11.75390625" style="1" customWidth="1"/>
    <col min="10" max="16384" width="9.00390625" style="1" customWidth="1"/>
  </cols>
  <sheetData>
    <row r="1" spans="1:6" ht="14.25">
      <c r="A1" s="2" t="s">
        <v>316</v>
      </c>
      <c r="B1" s="2"/>
      <c r="C1" s="2"/>
      <c r="D1" s="2"/>
      <c r="E1" s="2"/>
      <c r="F1" s="2"/>
    </row>
    <row r="2" ht="13.5">
      <c r="I2" s="3" t="s">
        <v>382</v>
      </c>
    </row>
    <row r="3" spans="1:9" ht="16.5" customHeight="1">
      <c r="A3" s="428" t="s">
        <v>166</v>
      </c>
      <c r="B3" s="428"/>
      <c r="C3" s="106"/>
      <c r="D3" s="423" t="s">
        <v>167</v>
      </c>
      <c r="E3" s="434"/>
      <c r="F3" s="423" t="s">
        <v>201</v>
      </c>
      <c r="G3" s="434"/>
      <c r="H3" s="423" t="s">
        <v>168</v>
      </c>
      <c r="I3" s="424"/>
    </row>
    <row r="4" spans="1:9" ht="16.5" customHeight="1">
      <c r="A4" s="430"/>
      <c r="B4" s="430"/>
      <c r="C4" s="115"/>
      <c r="D4" s="198" t="s">
        <v>22</v>
      </c>
      <c r="E4" s="198" t="s">
        <v>169</v>
      </c>
      <c r="F4" s="198" t="s">
        <v>22</v>
      </c>
      <c r="G4" s="198" t="s">
        <v>169</v>
      </c>
      <c r="H4" s="198" t="s">
        <v>22</v>
      </c>
      <c r="I4" s="199" t="s">
        <v>169</v>
      </c>
    </row>
    <row r="5" spans="1:9" ht="7.5" customHeight="1">
      <c r="A5" s="118"/>
      <c r="B5" s="118"/>
      <c r="C5" s="118"/>
      <c r="D5" s="109"/>
      <c r="E5" s="109"/>
      <c r="F5" s="109"/>
      <c r="G5" s="109"/>
      <c r="H5" s="109"/>
      <c r="I5" s="111"/>
    </row>
    <row r="6" spans="1:16" ht="14.25" customHeight="1">
      <c r="A6" s="425" t="s">
        <v>170</v>
      </c>
      <c r="B6" s="425" t="s">
        <v>154</v>
      </c>
      <c r="C6" s="119"/>
      <c r="D6" s="120">
        <f>D17+D28+D39</f>
        <v>27961</v>
      </c>
      <c r="E6" s="120">
        <f aca="true" t="shared" si="0" ref="E6:I7">E17+E28+E39</f>
        <v>31377</v>
      </c>
      <c r="F6" s="120">
        <f t="shared" si="0"/>
        <v>2538</v>
      </c>
      <c r="G6" s="120">
        <f t="shared" si="0"/>
        <v>3796</v>
      </c>
      <c r="H6" s="120">
        <f t="shared" si="0"/>
        <v>25423</v>
      </c>
      <c r="I6" s="121">
        <f t="shared" si="0"/>
        <v>27581</v>
      </c>
      <c r="K6" s="15"/>
      <c r="L6" s="15"/>
      <c r="M6" s="15"/>
      <c r="N6" s="15"/>
      <c r="O6" s="15"/>
      <c r="P6" s="15"/>
    </row>
    <row r="7" spans="1:13" ht="14.25" customHeight="1">
      <c r="A7" s="122"/>
      <c r="B7" s="123" t="s">
        <v>138</v>
      </c>
      <c r="C7" s="123"/>
      <c r="D7" s="125">
        <f>D18+D29+D40</f>
        <v>3303</v>
      </c>
      <c r="E7" s="125">
        <f>E18+E29+E40</f>
        <v>3650</v>
      </c>
      <c r="F7" s="125">
        <f t="shared" si="0"/>
        <v>244</v>
      </c>
      <c r="G7" s="125">
        <f t="shared" si="0"/>
        <v>334</v>
      </c>
      <c r="H7" s="125">
        <f t="shared" si="0"/>
        <v>3059</v>
      </c>
      <c r="I7" s="145">
        <f t="shared" si="0"/>
        <v>3316</v>
      </c>
      <c r="K7" s="15"/>
      <c r="L7" s="15"/>
      <c r="M7" s="15"/>
    </row>
    <row r="8" spans="1:13" ht="14.25" customHeight="1">
      <c r="A8" s="122"/>
      <c r="B8" s="123" t="s">
        <v>0</v>
      </c>
      <c r="C8" s="123"/>
      <c r="D8" s="125">
        <f aca="true" t="shared" si="1" ref="D8:I16">D19+D30+D41</f>
        <v>3776</v>
      </c>
      <c r="E8" s="125">
        <f t="shared" si="1"/>
        <v>4414</v>
      </c>
      <c r="F8" s="125">
        <f t="shared" si="1"/>
        <v>404</v>
      </c>
      <c r="G8" s="125">
        <f t="shared" si="1"/>
        <v>637</v>
      </c>
      <c r="H8" s="125">
        <f t="shared" si="1"/>
        <v>3372</v>
      </c>
      <c r="I8" s="145">
        <f t="shared" si="1"/>
        <v>3777</v>
      </c>
      <c r="K8" s="15"/>
      <c r="L8" s="15"/>
      <c r="M8" s="15"/>
    </row>
    <row r="9" spans="1:13" ht="14.25" customHeight="1">
      <c r="A9" s="122"/>
      <c r="B9" s="123" t="s">
        <v>1</v>
      </c>
      <c r="C9" s="123"/>
      <c r="D9" s="125">
        <f t="shared" si="1"/>
        <v>4159</v>
      </c>
      <c r="E9" s="125">
        <f t="shared" si="1"/>
        <v>4546</v>
      </c>
      <c r="F9" s="125">
        <f t="shared" si="1"/>
        <v>362</v>
      </c>
      <c r="G9" s="125">
        <f t="shared" si="1"/>
        <v>559</v>
      </c>
      <c r="H9" s="125">
        <f t="shared" si="1"/>
        <v>3797</v>
      </c>
      <c r="I9" s="145">
        <f t="shared" si="1"/>
        <v>3987</v>
      </c>
      <c r="K9" s="15"/>
      <c r="L9" s="15"/>
      <c r="M9" s="15"/>
    </row>
    <row r="10" spans="1:13" ht="14.25" customHeight="1">
      <c r="A10" s="122"/>
      <c r="B10" s="123" t="s">
        <v>139</v>
      </c>
      <c r="C10" s="123"/>
      <c r="D10" s="125">
        <f t="shared" si="1"/>
        <v>3821</v>
      </c>
      <c r="E10" s="125">
        <f t="shared" si="1"/>
        <v>4365</v>
      </c>
      <c r="F10" s="125">
        <f t="shared" si="1"/>
        <v>415</v>
      </c>
      <c r="G10" s="125">
        <f t="shared" si="1"/>
        <v>580</v>
      </c>
      <c r="H10" s="125">
        <f t="shared" si="1"/>
        <v>3406</v>
      </c>
      <c r="I10" s="145">
        <f t="shared" si="1"/>
        <v>3785</v>
      </c>
      <c r="K10" s="15"/>
      <c r="L10" s="15"/>
      <c r="M10" s="15"/>
    </row>
    <row r="11" spans="1:13" ht="14.25" customHeight="1">
      <c r="A11" s="128"/>
      <c r="B11" s="123" t="s">
        <v>140</v>
      </c>
      <c r="C11" s="123"/>
      <c r="D11" s="125">
        <f t="shared" si="1"/>
        <v>1495</v>
      </c>
      <c r="E11" s="125">
        <f t="shared" si="1"/>
        <v>1596</v>
      </c>
      <c r="F11" s="125">
        <f t="shared" si="1"/>
        <v>130</v>
      </c>
      <c r="G11" s="125">
        <f t="shared" si="1"/>
        <v>182</v>
      </c>
      <c r="H11" s="125">
        <f t="shared" si="1"/>
        <v>1365</v>
      </c>
      <c r="I11" s="145">
        <f t="shared" si="1"/>
        <v>1414</v>
      </c>
      <c r="J11" s="13"/>
      <c r="K11" s="15"/>
      <c r="L11" s="15"/>
      <c r="M11" s="15"/>
    </row>
    <row r="12" spans="1:13" ht="14.25" customHeight="1">
      <c r="A12" s="122"/>
      <c r="B12" s="123" t="s">
        <v>141</v>
      </c>
      <c r="C12" s="123"/>
      <c r="D12" s="125">
        <f t="shared" si="1"/>
        <v>3188</v>
      </c>
      <c r="E12" s="125">
        <f t="shared" si="1"/>
        <v>3382</v>
      </c>
      <c r="F12" s="125">
        <f t="shared" si="1"/>
        <v>128</v>
      </c>
      <c r="G12" s="125">
        <f t="shared" si="1"/>
        <v>159</v>
      </c>
      <c r="H12" s="125">
        <f t="shared" si="1"/>
        <v>3060</v>
      </c>
      <c r="I12" s="145">
        <f t="shared" si="1"/>
        <v>3223</v>
      </c>
      <c r="K12" s="15"/>
      <c r="L12" s="15"/>
      <c r="M12" s="15"/>
    </row>
    <row r="13" spans="1:13" ht="14.25" customHeight="1">
      <c r="A13" s="122"/>
      <c r="B13" s="123" t="s">
        <v>142</v>
      </c>
      <c r="C13" s="123"/>
      <c r="D13" s="125">
        <f t="shared" si="1"/>
        <v>1512</v>
      </c>
      <c r="E13" s="125">
        <f t="shared" si="1"/>
        <v>1724</v>
      </c>
      <c r="F13" s="125">
        <f t="shared" si="1"/>
        <v>155</v>
      </c>
      <c r="G13" s="125">
        <f t="shared" si="1"/>
        <v>260</v>
      </c>
      <c r="H13" s="125">
        <f t="shared" si="1"/>
        <v>1357</v>
      </c>
      <c r="I13" s="145">
        <f t="shared" si="1"/>
        <v>1464</v>
      </c>
      <c r="K13" s="15"/>
      <c r="L13" s="15"/>
      <c r="M13" s="15"/>
    </row>
    <row r="14" spans="1:13" ht="14.25" customHeight="1">
      <c r="A14" s="122"/>
      <c r="B14" s="123" t="s">
        <v>2</v>
      </c>
      <c r="C14" s="123"/>
      <c r="D14" s="125">
        <f t="shared" si="1"/>
        <v>1466</v>
      </c>
      <c r="E14" s="125">
        <f t="shared" si="1"/>
        <v>1687</v>
      </c>
      <c r="F14" s="125">
        <f t="shared" si="1"/>
        <v>192</v>
      </c>
      <c r="G14" s="125">
        <f t="shared" si="1"/>
        <v>306</v>
      </c>
      <c r="H14" s="125">
        <f t="shared" si="1"/>
        <v>1274</v>
      </c>
      <c r="I14" s="145">
        <f t="shared" si="1"/>
        <v>1381</v>
      </c>
      <c r="K14" s="15"/>
      <c r="L14" s="15"/>
      <c r="M14" s="15"/>
    </row>
    <row r="15" spans="1:13" ht="14.25" customHeight="1">
      <c r="A15" s="122"/>
      <c r="B15" s="123" t="s">
        <v>3</v>
      </c>
      <c r="C15" s="123"/>
      <c r="D15" s="125">
        <f t="shared" si="1"/>
        <v>3239</v>
      </c>
      <c r="E15" s="125">
        <f t="shared" si="1"/>
        <v>3692</v>
      </c>
      <c r="F15" s="125">
        <f t="shared" si="1"/>
        <v>191</v>
      </c>
      <c r="G15" s="125">
        <f t="shared" si="1"/>
        <v>309</v>
      </c>
      <c r="H15" s="125">
        <f t="shared" si="1"/>
        <v>3048</v>
      </c>
      <c r="I15" s="145">
        <f t="shared" si="1"/>
        <v>3383</v>
      </c>
      <c r="K15" s="15"/>
      <c r="L15" s="15"/>
      <c r="M15" s="15"/>
    </row>
    <row r="16" spans="1:13" ht="28.5" customHeight="1">
      <c r="A16" s="122"/>
      <c r="B16" s="123" t="s">
        <v>143</v>
      </c>
      <c r="C16" s="123"/>
      <c r="D16" s="125">
        <f t="shared" si="1"/>
        <v>2002</v>
      </c>
      <c r="E16" s="125">
        <f t="shared" si="1"/>
        <v>2321</v>
      </c>
      <c r="F16" s="125">
        <f t="shared" si="1"/>
        <v>317</v>
      </c>
      <c r="G16" s="125">
        <f t="shared" si="1"/>
        <v>470</v>
      </c>
      <c r="H16" s="125">
        <f t="shared" si="1"/>
        <v>1685</v>
      </c>
      <c r="I16" s="145">
        <f t="shared" si="1"/>
        <v>1851</v>
      </c>
      <c r="K16" s="15"/>
      <c r="L16" s="15"/>
      <c r="M16" s="15"/>
    </row>
    <row r="17" spans="1:13" ht="14.25" customHeight="1">
      <c r="A17" s="426" t="s">
        <v>171</v>
      </c>
      <c r="B17" s="426" t="s">
        <v>154</v>
      </c>
      <c r="C17" s="129"/>
      <c r="D17" s="130">
        <f aca="true" t="shared" si="2" ref="D17:I17">SUM(D18:D27)</f>
        <v>11823</v>
      </c>
      <c r="E17" s="130">
        <f t="shared" si="2"/>
        <v>13340</v>
      </c>
      <c r="F17" s="130">
        <f t="shared" si="2"/>
        <v>1025</v>
      </c>
      <c r="G17" s="130">
        <f t="shared" si="2"/>
        <v>1525</v>
      </c>
      <c r="H17" s="130">
        <f t="shared" si="2"/>
        <v>10798</v>
      </c>
      <c r="I17" s="131">
        <f t="shared" si="2"/>
        <v>11815</v>
      </c>
      <c r="K17" s="15"/>
      <c r="L17" s="15"/>
      <c r="M17" s="15"/>
    </row>
    <row r="18" spans="1:13" ht="14.25" customHeight="1">
      <c r="A18" s="122"/>
      <c r="B18" s="123" t="s">
        <v>138</v>
      </c>
      <c r="C18" s="123"/>
      <c r="D18" s="125">
        <f>F18+H18</f>
        <v>1420</v>
      </c>
      <c r="E18" s="125">
        <f>G18+I18</f>
        <v>1580</v>
      </c>
      <c r="F18" s="126">
        <v>114</v>
      </c>
      <c r="G18" s="126">
        <v>158</v>
      </c>
      <c r="H18" s="126">
        <v>1306</v>
      </c>
      <c r="I18" s="127">
        <v>1422</v>
      </c>
      <c r="K18" s="15"/>
      <c r="L18" s="15"/>
      <c r="M18" s="15"/>
    </row>
    <row r="19" spans="1:13" ht="14.25" customHeight="1">
      <c r="A19" s="122"/>
      <c r="B19" s="123" t="s">
        <v>0</v>
      </c>
      <c r="C19" s="123"/>
      <c r="D19" s="125">
        <f aca="true" t="shared" si="3" ref="D19:E49">F19+H19</f>
        <v>1552</v>
      </c>
      <c r="E19" s="125">
        <f t="shared" si="3"/>
        <v>1827</v>
      </c>
      <c r="F19" s="126">
        <v>154</v>
      </c>
      <c r="G19" s="126">
        <v>243</v>
      </c>
      <c r="H19" s="126">
        <v>1398</v>
      </c>
      <c r="I19" s="127">
        <v>1584</v>
      </c>
      <c r="K19" s="15"/>
      <c r="L19" s="15"/>
      <c r="M19" s="15"/>
    </row>
    <row r="20" spans="1:13" ht="14.25" customHeight="1">
      <c r="A20" s="122"/>
      <c r="B20" s="123" t="s">
        <v>1</v>
      </c>
      <c r="C20" s="123"/>
      <c r="D20" s="125">
        <f t="shared" si="3"/>
        <v>1734</v>
      </c>
      <c r="E20" s="125">
        <f t="shared" si="3"/>
        <v>1909</v>
      </c>
      <c r="F20" s="126">
        <v>148</v>
      </c>
      <c r="G20" s="126">
        <v>234</v>
      </c>
      <c r="H20" s="126">
        <v>1586</v>
      </c>
      <c r="I20" s="127">
        <v>1675</v>
      </c>
      <c r="K20" s="15"/>
      <c r="L20" s="15"/>
      <c r="M20" s="15"/>
    </row>
    <row r="21" spans="1:13" ht="14.25" customHeight="1">
      <c r="A21" s="122"/>
      <c r="B21" s="123" t="s">
        <v>139</v>
      </c>
      <c r="C21" s="123"/>
      <c r="D21" s="125">
        <f t="shared" si="3"/>
        <v>1619</v>
      </c>
      <c r="E21" s="125">
        <f t="shared" si="3"/>
        <v>1851</v>
      </c>
      <c r="F21" s="126">
        <v>172</v>
      </c>
      <c r="G21" s="126">
        <v>227</v>
      </c>
      <c r="H21" s="126">
        <v>1447</v>
      </c>
      <c r="I21" s="127">
        <v>1624</v>
      </c>
      <c r="K21" s="15"/>
      <c r="L21" s="15"/>
      <c r="M21" s="15"/>
    </row>
    <row r="22" spans="1:13" ht="14.25" customHeight="1">
      <c r="A22" s="132"/>
      <c r="B22" s="123" t="s">
        <v>140</v>
      </c>
      <c r="C22" s="123"/>
      <c r="D22" s="125">
        <f t="shared" si="3"/>
        <v>674</v>
      </c>
      <c r="E22" s="125">
        <f t="shared" si="3"/>
        <v>728</v>
      </c>
      <c r="F22" s="126">
        <v>72</v>
      </c>
      <c r="G22" s="126">
        <v>103</v>
      </c>
      <c r="H22" s="126">
        <v>602</v>
      </c>
      <c r="I22" s="127">
        <v>625</v>
      </c>
      <c r="K22" s="15"/>
      <c r="L22" s="15"/>
      <c r="M22" s="15"/>
    </row>
    <row r="23" spans="1:13" ht="14.25" customHeight="1">
      <c r="A23" s="122"/>
      <c r="B23" s="123" t="s">
        <v>141</v>
      </c>
      <c r="C23" s="123"/>
      <c r="D23" s="125">
        <f t="shared" si="3"/>
        <v>1370</v>
      </c>
      <c r="E23" s="125">
        <f t="shared" si="3"/>
        <v>1462</v>
      </c>
      <c r="F23" s="126">
        <v>61</v>
      </c>
      <c r="G23" s="126">
        <v>77</v>
      </c>
      <c r="H23" s="126">
        <v>1309</v>
      </c>
      <c r="I23" s="127">
        <v>1385</v>
      </c>
      <c r="K23" s="15"/>
      <c r="L23" s="15"/>
      <c r="M23" s="15"/>
    </row>
    <row r="24" spans="1:13" ht="14.25" customHeight="1">
      <c r="A24" s="122"/>
      <c r="B24" s="123" t="s">
        <v>142</v>
      </c>
      <c r="C24" s="123"/>
      <c r="D24" s="125">
        <f t="shared" si="3"/>
        <v>638</v>
      </c>
      <c r="E24" s="125">
        <f t="shared" si="3"/>
        <v>734</v>
      </c>
      <c r="F24" s="126">
        <v>62</v>
      </c>
      <c r="G24" s="126">
        <v>106</v>
      </c>
      <c r="H24" s="126">
        <v>576</v>
      </c>
      <c r="I24" s="127">
        <v>628</v>
      </c>
      <c r="K24" s="15"/>
      <c r="L24" s="15"/>
      <c r="M24" s="15"/>
    </row>
    <row r="25" spans="1:13" ht="14.25" customHeight="1">
      <c r="A25" s="122"/>
      <c r="B25" s="123" t="s">
        <v>2</v>
      </c>
      <c r="C25" s="123"/>
      <c r="D25" s="125">
        <f t="shared" si="3"/>
        <v>640</v>
      </c>
      <c r="E25" s="125">
        <f t="shared" si="3"/>
        <v>731</v>
      </c>
      <c r="F25" s="126">
        <v>75</v>
      </c>
      <c r="G25" s="126">
        <v>120</v>
      </c>
      <c r="H25" s="126">
        <v>565</v>
      </c>
      <c r="I25" s="127">
        <v>611</v>
      </c>
      <c r="K25" s="15"/>
      <c r="L25" s="15"/>
      <c r="M25" s="15"/>
    </row>
    <row r="26" spans="1:13" ht="14.25" customHeight="1">
      <c r="A26" s="122"/>
      <c r="B26" s="123" t="s">
        <v>3</v>
      </c>
      <c r="C26" s="123"/>
      <c r="D26" s="125">
        <f t="shared" si="3"/>
        <v>1346</v>
      </c>
      <c r="E26" s="125">
        <f t="shared" si="3"/>
        <v>1560</v>
      </c>
      <c r="F26" s="126">
        <v>64</v>
      </c>
      <c r="G26" s="126">
        <v>103</v>
      </c>
      <c r="H26" s="126">
        <v>1282</v>
      </c>
      <c r="I26" s="127">
        <v>1457</v>
      </c>
      <c r="K26" s="15"/>
      <c r="L26" s="15"/>
      <c r="M26" s="15"/>
    </row>
    <row r="27" spans="1:13" ht="28.5" customHeight="1">
      <c r="A27" s="122"/>
      <c r="B27" s="123" t="s">
        <v>143</v>
      </c>
      <c r="C27" s="123"/>
      <c r="D27" s="125">
        <f t="shared" si="3"/>
        <v>830</v>
      </c>
      <c r="E27" s="125">
        <f t="shared" si="3"/>
        <v>958</v>
      </c>
      <c r="F27" s="126">
        <v>103</v>
      </c>
      <c r="G27" s="126">
        <v>154</v>
      </c>
      <c r="H27" s="126">
        <v>727</v>
      </c>
      <c r="I27" s="127">
        <v>804</v>
      </c>
      <c r="K27" s="15"/>
      <c r="L27" s="15"/>
      <c r="M27" s="15"/>
    </row>
    <row r="28" spans="1:13" ht="14.25" customHeight="1">
      <c r="A28" s="426" t="s">
        <v>172</v>
      </c>
      <c r="B28" s="452" t="s">
        <v>154</v>
      </c>
      <c r="C28" s="415"/>
      <c r="D28" s="130">
        <f aca="true" t="shared" si="4" ref="D28:I28">SUM(D29:D38)</f>
        <v>15114</v>
      </c>
      <c r="E28" s="130">
        <f t="shared" si="4"/>
        <v>16838</v>
      </c>
      <c r="F28" s="130">
        <f t="shared" si="4"/>
        <v>1309</v>
      </c>
      <c r="G28" s="130">
        <f t="shared" si="4"/>
        <v>1982</v>
      </c>
      <c r="H28" s="130">
        <f>SUM(H29:H38)</f>
        <v>13805</v>
      </c>
      <c r="I28" s="131">
        <f t="shared" si="4"/>
        <v>14856</v>
      </c>
      <c r="K28" s="15"/>
      <c r="L28" s="15"/>
      <c r="M28" s="15"/>
    </row>
    <row r="29" spans="1:13" ht="14.25" customHeight="1">
      <c r="A29" s="122"/>
      <c r="B29" s="123" t="s">
        <v>138</v>
      </c>
      <c r="C29" s="123"/>
      <c r="D29" s="125">
        <f t="shared" si="3"/>
        <v>1772</v>
      </c>
      <c r="E29" s="125">
        <f t="shared" si="3"/>
        <v>1947</v>
      </c>
      <c r="F29" s="126">
        <v>114</v>
      </c>
      <c r="G29" s="126">
        <v>160</v>
      </c>
      <c r="H29" s="126">
        <v>1658</v>
      </c>
      <c r="I29" s="127">
        <v>1787</v>
      </c>
      <c r="K29" s="15"/>
      <c r="L29" s="15"/>
      <c r="M29" s="15"/>
    </row>
    <row r="30" spans="1:13" ht="14.25" customHeight="1">
      <c r="A30" s="122"/>
      <c r="B30" s="123" t="s">
        <v>0</v>
      </c>
      <c r="C30" s="123"/>
      <c r="D30" s="125">
        <f t="shared" si="3"/>
        <v>2108</v>
      </c>
      <c r="E30" s="125">
        <f t="shared" si="3"/>
        <v>2442</v>
      </c>
      <c r="F30" s="126">
        <v>223</v>
      </c>
      <c r="G30" s="126">
        <v>358</v>
      </c>
      <c r="H30" s="126">
        <v>1885</v>
      </c>
      <c r="I30" s="127">
        <v>2084</v>
      </c>
      <c r="K30" s="15"/>
      <c r="L30" s="15"/>
      <c r="M30" s="15"/>
    </row>
    <row r="31" spans="1:13" ht="14.25" customHeight="1">
      <c r="A31" s="122"/>
      <c r="B31" s="123" t="s">
        <v>1</v>
      </c>
      <c r="C31" s="123"/>
      <c r="D31" s="125">
        <f t="shared" si="3"/>
        <v>2262</v>
      </c>
      <c r="E31" s="125">
        <f t="shared" si="3"/>
        <v>2461</v>
      </c>
      <c r="F31" s="126">
        <v>174</v>
      </c>
      <c r="G31" s="126">
        <v>281</v>
      </c>
      <c r="H31" s="126">
        <v>2088</v>
      </c>
      <c r="I31" s="127">
        <v>2180</v>
      </c>
      <c r="K31" s="15"/>
      <c r="L31" s="15"/>
      <c r="M31" s="15"/>
    </row>
    <row r="32" spans="1:13" ht="14.25" customHeight="1">
      <c r="A32" s="122"/>
      <c r="B32" s="123" t="s">
        <v>139</v>
      </c>
      <c r="C32" s="123"/>
      <c r="D32" s="125">
        <f t="shared" si="3"/>
        <v>2057</v>
      </c>
      <c r="E32" s="125">
        <f t="shared" si="3"/>
        <v>2331</v>
      </c>
      <c r="F32" s="126">
        <v>211</v>
      </c>
      <c r="G32" s="126">
        <v>297</v>
      </c>
      <c r="H32" s="126">
        <v>1846</v>
      </c>
      <c r="I32" s="127">
        <v>2034</v>
      </c>
      <c r="K32" s="15"/>
      <c r="L32" s="15"/>
      <c r="M32" s="15"/>
    </row>
    <row r="33" spans="1:13" ht="14.25" customHeight="1">
      <c r="A33" s="132"/>
      <c r="B33" s="123" t="s">
        <v>140</v>
      </c>
      <c r="C33" s="123"/>
      <c r="D33" s="125">
        <f t="shared" si="3"/>
        <v>761</v>
      </c>
      <c r="E33" s="125">
        <f t="shared" si="3"/>
        <v>800</v>
      </c>
      <c r="F33" s="126">
        <v>42</v>
      </c>
      <c r="G33" s="126">
        <v>56</v>
      </c>
      <c r="H33" s="126">
        <v>719</v>
      </c>
      <c r="I33" s="127">
        <v>744</v>
      </c>
      <c r="K33" s="15"/>
      <c r="L33" s="15"/>
      <c r="M33" s="15"/>
    </row>
    <row r="34" spans="1:13" ht="14.25" customHeight="1">
      <c r="A34" s="122"/>
      <c r="B34" s="123" t="s">
        <v>141</v>
      </c>
      <c r="C34" s="123"/>
      <c r="D34" s="125">
        <f t="shared" si="3"/>
        <v>1706</v>
      </c>
      <c r="E34" s="125">
        <f t="shared" si="3"/>
        <v>1799</v>
      </c>
      <c r="F34" s="126">
        <v>57</v>
      </c>
      <c r="G34" s="126">
        <v>69</v>
      </c>
      <c r="H34" s="126">
        <v>1649</v>
      </c>
      <c r="I34" s="127">
        <v>1730</v>
      </c>
      <c r="K34" s="15"/>
      <c r="L34" s="15"/>
      <c r="M34" s="15"/>
    </row>
    <row r="35" spans="1:13" ht="14.25" customHeight="1">
      <c r="A35" s="122"/>
      <c r="B35" s="123" t="s">
        <v>142</v>
      </c>
      <c r="C35" s="123"/>
      <c r="D35" s="125">
        <f t="shared" si="3"/>
        <v>832</v>
      </c>
      <c r="E35" s="125">
        <f t="shared" si="3"/>
        <v>942</v>
      </c>
      <c r="F35" s="126">
        <v>84</v>
      </c>
      <c r="G35" s="126">
        <v>140</v>
      </c>
      <c r="H35" s="126">
        <v>748</v>
      </c>
      <c r="I35" s="127">
        <v>802</v>
      </c>
      <c r="K35" s="15"/>
      <c r="L35" s="15"/>
      <c r="M35" s="15"/>
    </row>
    <row r="36" spans="1:13" ht="14.25" customHeight="1">
      <c r="A36" s="122"/>
      <c r="B36" s="123" t="s">
        <v>2</v>
      </c>
      <c r="C36" s="123"/>
      <c r="D36" s="125">
        <f t="shared" si="3"/>
        <v>758</v>
      </c>
      <c r="E36" s="125">
        <f t="shared" si="3"/>
        <v>862</v>
      </c>
      <c r="F36" s="126">
        <v>98</v>
      </c>
      <c r="G36" s="126">
        <v>148</v>
      </c>
      <c r="H36" s="126">
        <v>660</v>
      </c>
      <c r="I36" s="127">
        <v>714</v>
      </c>
      <c r="K36" s="15"/>
      <c r="L36" s="15"/>
      <c r="M36" s="15"/>
    </row>
    <row r="37" spans="1:13" ht="14.25" customHeight="1">
      <c r="A37" s="122"/>
      <c r="B37" s="123" t="s">
        <v>3</v>
      </c>
      <c r="C37" s="123"/>
      <c r="D37" s="125">
        <f t="shared" si="3"/>
        <v>1774</v>
      </c>
      <c r="E37" s="125">
        <f t="shared" si="3"/>
        <v>1988</v>
      </c>
      <c r="F37" s="126">
        <v>113</v>
      </c>
      <c r="G37" s="126">
        <v>181</v>
      </c>
      <c r="H37" s="126">
        <v>1661</v>
      </c>
      <c r="I37" s="127">
        <v>1807</v>
      </c>
      <c r="K37" s="15"/>
      <c r="L37" s="15"/>
      <c r="M37" s="15"/>
    </row>
    <row r="38" spans="1:13" ht="28.5" customHeight="1">
      <c r="A38" s="122"/>
      <c r="B38" s="123" t="s">
        <v>143</v>
      </c>
      <c r="C38" s="123"/>
      <c r="D38" s="125">
        <f t="shared" si="3"/>
        <v>1084</v>
      </c>
      <c r="E38" s="125">
        <f t="shared" si="3"/>
        <v>1266</v>
      </c>
      <c r="F38" s="126">
        <v>193</v>
      </c>
      <c r="G38" s="126">
        <v>292</v>
      </c>
      <c r="H38" s="126">
        <v>891</v>
      </c>
      <c r="I38" s="127">
        <v>974</v>
      </c>
      <c r="K38" s="15"/>
      <c r="L38" s="15"/>
      <c r="M38" s="15"/>
    </row>
    <row r="39" spans="1:13" ht="14.25" customHeight="1">
      <c r="A39" s="426" t="s">
        <v>173</v>
      </c>
      <c r="B39" s="452" t="s">
        <v>154</v>
      </c>
      <c r="C39" s="415"/>
      <c r="D39" s="130">
        <f aca="true" t="shared" si="5" ref="D39:I39">SUM(D40:D49)</f>
        <v>1024</v>
      </c>
      <c r="E39" s="130">
        <f t="shared" si="5"/>
        <v>1199</v>
      </c>
      <c r="F39" s="130">
        <f t="shared" si="5"/>
        <v>204</v>
      </c>
      <c r="G39" s="130">
        <f t="shared" si="5"/>
        <v>289</v>
      </c>
      <c r="H39" s="130">
        <f t="shared" si="5"/>
        <v>820</v>
      </c>
      <c r="I39" s="131">
        <f t="shared" si="5"/>
        <v>910</v>
      </c>
      <c r="K39" s="15"/>
      <c r="L39" s="15"/>
      <c r="M39" s="15"/>
    </row>
    <row r="40" spans="1:13" ht="14.25" customHeight="1">
      <c r="A40" s="122"/>
      <c r="B40" s="123" t="s">
        <v>138</v>
      </c>
      <c r="C40" s="123"/>
      <c r="D40" s="125">
        <f t="shared" si="3"/>
        <v>111</v>
      </c>
      <c r="E40" s="125">
        <f t="shared" si="3"/>
        <v>123</v>
      </c>
      <c r="F40" s="126">
        <v>16</v>
      </c>
      <c r="G40" s="126">
        <v>16</v>
      </c>
      <c r="H40" s="126">
        <v>95</v>
      </c>
      <c r="I40" s="127">
        <v>107</v>
      </c>
      <c r="K40" s="15"/>
      <c r="L40" s="15"/>
      <c r="M40" s="15"/>
    </row>
    <row r="41" spans="1:13" ht="14.25" customHeight="1">
      <c r="A41" s="122"/>
      <c r="B41" s="123" t="s">
        <v>0</v>
      </c>
      <c r="C41" s="123"/>
      <c r="D41" s="125">
        <f t="shared" si="3"/>
        <v>116</v>
      </c>
      <c r="E41" s="125">
        <f t="shared" si="3"/>
        <v>145</v>
      </c>
      <c r="F41" s="126">
        <v>27</v>
      </c>
      <c r="G41" s="126">
        <v>36</v>
      </c>
      <c r="H41" s="126">
        <v>89</v>
      </c>
      <c r="I41" s="127">
        <v>109</v>
      </c>
      <c r="K41" s="15"/>
      <c r="L41" s="15"/>
      <c r="M41" s="15"/>
    </row>
    <row r="42" spans="1:13" ht="14.25" customHeight="1">
      <c r="A42" s="122"/>
      <c r="B42" s="123" t="s">
        <v>1</v>
      </c>
      <c r="C42" s="123"/>
      <c r="D42" s="125">
        <f t="shared" si="3"/>
        <v>163</v>
      </c>
      <c r="E42" s="125">
        <f t="shared" si="3"/>
        <v>176</v>
      </c>
      <c r="F42" s="126">
        <v>40</v>
      </c>
      <c r="G42" s="126">
        <v>44</v>
      </c>
      <c r="H42" s="126">
        <v>123</v>
      </c>
      <c r="I42" s="127">
        <v>132</v>
      </c>
      <c r="K42" s="15"/>
      <c r="L42" s="15"/>
      <c r="M42" s="15"/>
    </row>
    <row r="43" spans="1:13" ht="14.25" customHeight="1">
      <c r="A43" s="122"/>
      <c r="B43" s="123" t="s">
        <v>139</v>
      </c>
      <c r="C43" s="123"/>
      <c r="D43" s="125">
        <f t="shared" si="3"/>
        <v>145</v>
      </c>
      <c r="E43" s="125">
        <f t="shared" si="3"/>
        <v>183</v>
      </c>
      <c r="F43" s="126">
        <v>32</v>
      </c>
      <c r="G43" s="126">
        <v>56</v>
      </c>
      <c r="H43" s="126">
        <v>113</v>
      </c>
      <c r="I43" s="127">
        <v>127</v>
      </c>
      <c r="K43" s="15"/>
      <c r="L43" s="15"/>
      <c r="M43" s="15"/>
    </row>
    <row r="44" spans="1:13" ht="14.25" customHeight="1">
      <c r="A44" s="132"/>
      <c r="B44" s="123" t="s">
        <v>140</v>
      </c>
      <c r="C44" s="123"/>
      <c r="D44" s="125">
        <f t="shared" si="3"/>
        <v>60</v>
      </c>
      <c r="E44" s="125">
        <f t="shared" si="3"/>
        <v>68</v>
      </c>
      <c r="F44" s="126">
        <v>16</v>
      </c>
      <c r="G44" s="126">
        <v>23</v>
      </c>
      <c r="H44" s="126">
        <v>44</v>
      </c>
      <c r="I44" s="127">
        <v>45</v>
      </c>
      <c r="K44" s="15"/>
      <c r="L44" s="15"/>
      <c r="M44" s="15"/>
    </row>
    <row r="45" spans="1:13" ht="14.25" customHeight="1">
      <c r="A45" s="122"/>
      <c r="B45" s="123" t="s">
        <v>141</v>
      </c>
      <c r="C45" s="123"/>
      <c r="D45" s="125">
        <f t="shared" si="3"/>
        <v>112</v>
      </c>
      <c r="E45" s="125">
        <f t="shared" si="3"/>
        <v>121</v>
      </c>
      <c r="F45" s="126">
        <v>10</v>
      </c>
      <c r="G45" s="126">
        <v>13</v>
      </c>
      <c r="H45" s="126">
        <v>102</v>
      </c>
      <c r="I45" s="127">
        <v>108</v>
      </c>
      <c r="K45" s="15"/>
      <c r="L45" s="15"/>
      <c r="M45" s="15"/>
    </row>
    <row r="46" spans="1:13" ht="14.25" customHeight="1">
      <c r="A46" s="122"/>
      <c r="B46" s="123" t="s">
        <v>142</v>
      </c>
      <c r="C46" s="123"/>
      <c r="D46" s="125">
        <f t="shared" si="3"/>
        <v>42</v>
      </c>
      <c r="E46" s="125">
        <f t="shared" si="3"/>
        <v>48</v>
      </c>
      <c r="F46" s="126">
        <v>9</v>
      </c>
      <c r="G46" s="126">
        <v>14</v>
      </c>
      <c r="H46" s="126">
        <v>33</v>
      </c>
      <c r="I46" s="127">
        <v>34</v>
      </c>
      <c r="K46" s="15"/>
      <c r="L46" s="15"/>
      <c r="M46" s="15"/>
    </row>
    <row r="47" spans="1:13" ht="14.25" customHeight="1">
      <c r="A47" s="122"/>
      <c r="B47" s="123" t="s">
        <v>2</v>
      </c>
      <c r="C47" s="123"/>
      <c r="D47" s="125">
        <f t="shared" si="3"/>
        <v>68</v>
      </c>
      <c r="E47" s="125">
        <f t="shared" si="3"/>
        <v>94</v>
      </c>
      <c r="F47" s="126">
        <v>19</v>
      </c>
      <c r="G47" s="126">
        <v>38</v>
      </c>
      <c r="H47" s="126">
        <v>49</v>
      </c>
      <c r="I47" s="127">
        <v>56</v>
      </c>
      <c r="K47" s="15"/>
      <c r="L47" s="15"/>
      <c r="M47" s="15"/>
    </row>
    <row r="48" spans="1:13" ht="14.25" customHeight="1">
      <c r="A48" s="122"/>
      <c r="B48" s="123" t="s">
        <v>3</v>
      </c>
      <c r="C48" s="123"/>
      <c r="D48" s="125">
        <f t="shared" si="3"/>
        <v>119</v>
      </c>
      <c r="E48" s="125">
        <f t="shared" si="3"/>
        <v>144</v>
      </c>
      <c r="F48" s="126">
        <v>14</v>
      </c>
      <c r="G48" s="126">
        <v>25</v>
      </c>
      <c r="H48" s="126">
        <v>105</v>
      </c>
      <c r="I48" s="127">
        <v>119</v>
      </c>
      <c r="K48" s="15"/>
      <c r="L48" s="15"/>
      <c r="M48" s="15"/>
    </row>
    <row r="49" spans="1:13" ht="24" customHeight="1">
      <c r="A49" s="134"/>
      <c r="B49" s="135" t="s">
        <v>143</v>
      </c>
      <c r="C49" s="135"/>
      <c r="D49" s="136">
        <f t="shared" si="3"/>
        <v>88</v>
      </c>
      <c r="E49" s="136">
        <f t="shared" si="3"/>
        <v>97</v>
      </c>
      <c r="F49" s="137">
        <v>21</v>
      </c>
      <c r="G49" s="137">
        <v>24</v>
      </c>
      <c r="H49" s="137">
        <v>67</v>
      </c>
      <c r="I49" s="138">
        <v>73</v>
      </c>
      <c r="K49" s="15"/>
      <c r="L49" s="15"/>
      <c r="M49" s="15"/>
    </row>
    <row r="50" spans="2:13" ht="16.5" customHeight="1">
      <c r="B50" s="1" t="s">
        <v>266</v>
      </c>
      <c r="G50" s="257"/>
      <c r="H50" s="451" t="s">
        <v>338</v>
      </c>
      <c r="I50" s="451"/>
      <c r="K50" s="15"/>
      <c r="L50" s="15"/>
      <c r="M50" s="15"/>
    </row>
    <row r="51" spans="11:13" ht="13.5">
      <c r="K51" s="15"/>
      <c r="L51" s="15"/>
      <c r="M51" s="15"/>
    </row>
    <row r="52" spans="11:13" ht="13.5">
      <c r="K52" s="15"/>
      <c r="L52" s="15"/>
      <c r="M52" s="15"/>
    </row>
  </sheetData>
  <sheetProtection/>
  <mergeCells count="9">
    <mergeCell ref="H50:I50"/>
    <mergeCell ref="A6:B6"/>
    <mergeCell ref="A17:B17"/>
    <mergeCell ref="A28:B28"/>
    <mergeCell ref="A39:B39"/>
    <mergeCell ref="A3:B4"/>
    <mergeCell ref="D3:E3"/>
    <mergeCell ref="F3:G3"/>
    <mergeCell ref="H3:I3"/>
  </mergeCells>
  <conditionalFormatting sqref="I30:I38 G18:G27 G30:G38 I18:I27 I40:I49 G40:G49">
    <cfRule type="cellIs" priority="2" dxfId="0" operator="lessThan" stopIfTrue="1">
      <formula>F18</formula>
    </cfRule>
  </conditionalFormatting>
  <conditionalFormatting sqref="G29 I29">
    <cfRule type="cellIs" priority="1" dxfId="0" operator="lessThan" stopIfTrue="1">
      <formula>F29</formula>
    </cfRule>
  </conditionalFormatting>
  <printOptions horizontalCentered="1"/>
  <pageMargins left="0.7480314960629921" right="0.7480314960629921" top="0.7874015748031497" bottom="0.7874015748031497" header="0.3937007874015748"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26"/>
  <sheetViews>
    <sheetView zoomScalePageLayoutView="0" workbookViewId="0" topLeftCell="A1">
      <selection activeCell="C30" sqref="C30"/>
    </sheetView>
  </sheetViews>
  <sheetFormatPr defaultColWidth="9.00390625" defaultRowHeight="13.5"/>
  <cols>
    <col min="1" max="4" width="23.25390625" style="1" customWidth="1"/>
    <col min="5" max="16384" width="9.00390625" style="1" customWidth="1"/>
  </cols>
  <sheetData>
    <row r="1" spans="1:3" ht="18.75" customHeight="1">
      <c r="A1" s="2" t="s">
        <v>369</v>
      </c>
      <c r="B1" s="20"/>
      <c r="C1" s="146"/>
    </row>
    <row r="2" ht="13.5" customHeight="1">
      <c r="D2" s="3" t="s">
        <v>382</v>
      </c>
    </row>
    <row r="3" spans="1:4" ht="15.75" customHeight="1">
      <c r="A3" s="435" t="s">
        <v>52</v>
      </c>
      <c r="B3" s="442" t="s">
        <v>202</v>
      </c>
      <c r="C3" s="442" t="s">
        <v>203</v>
      </c>
      <c r="D3" s="423"/>
    </row>
    <row r="4" spans="1:4" ht="15.75" customHeight="1">
      <c r="A4" s="436"/>
      <c r="B4" s="443"/>
      <c r="C4" s="24" t="s">
        <v>20</v>
      </c>
      <c r="D4" s="89" t="s">
        <v>21</v>
      </c>
    </row>
    <row r="5" spans="1:4" ht="15.75" customHeight="1">
      <c r="A5" s="25" t="s">
        <v>6</v>
      </c>
      <c r="B5" s="250">
        <f>SUM(B6:B15)</f>
        <v>144</v>
      </c>
      <c r="C5" s="250">
        <f>SUM(C6:C15)</f>
        <v>70</v>
      </c>
      <c r="D5" s="299">
        <f>SUM(D6:D15)</f>
        <v>72</v>
      </c>
    </row>
    <row r="6" spans="1:4" ht="15.75" customHeight="1">
      <c r="A6" s="26" t="s">
        <v>27</v>
      </c>
      <c r="B6" s="251">
        <v>12</v>
      </c>
      <c r="C6" s="418">
        <v>0</v>
      </c>
      <c r="D6" s="402">
        <v>0</v>
      </c>
    </row>
    <row r="7" spans="1:4" ht="15.75" customHeight="1">
      <c r="A7" s="27" t="s">
        <v>9</v>
      </c>
      <c r="B7" s="252">
        <v>12</v>
      </c>
      <c r="C7" s="252">
        <v>1</v>
      </c>
      <c r="D7" s="253">
        <v>1</v>
      </c>
    </row>
    <row r="8" spans="1:4" ht="15.75" customHeight="1">
      <c r="A8" s="27" t="s">
        <v>10</v>
      </c>
      <c r="B8" s="252">
        <v>24</v>
      </c>
      <c r="C8" s="252">
        <v>17</v>
      </c>
      <c r="D8" s="253">
        <v>17</v>
      </c>
    </row>
    <row r="9" spans="1:4" ht="15.75" customHeight="1">
      <c r="A9" s="27" t="s">
        <v>28</v>
      </c>
      <c r="B9" s="252">
        <v>12</v>
      </c>
      <c r="C9" s="219">
        <v>4</v>
      </c>
      <c r="D9" s="220">
        <v>4</v>
      </c>
    </row>
    <row r="10" spans="1:4" ht="15.75" customHeight="1">
      <c r="A10" s="27" t="s">
        <v>29</v>
      </c>
      <c r="B10" s="252">
        <v>12</v>
      </c>
      <c r="C10" s="219">
        <v>0</v>
      </c>
      <c r="D10" s="220">
        <v>0</v>
      </c>
    </row>
    <row r="11" spans="1:4" ht="15.75" customHeight="1">
      <c r="A11" s="27" t="s">
        <v>30</v>
      </c>
      <c r="B11" s="252">
        <v>12</v>
      </c>
      <c r="C11" s="252">
        <v>44</v>
      </c>
      <c r="D11" s="253">
        <v>46</v>
      </c>
    </row>
    <row r="12" spans="1:4" ht="15.75" customHeight="1">
      <c r="A12" s="27" t="s">
        <v>31</v>
      </c>
      <c r="B12" s="252">
        <v>12</v>
      </c>
      <c r="C12" s="219">
        <v>0</v>
      </c>
      <c r="D12" s="220">
        <v>0</v>
      </c>
    </row>
    <row r="13" spans="1:4" ht="15.75" customHeight="1">
      <c r="A13" s="27" t="s">
        <v>15</v>
      </c>
      <c r="B13" s="252">
        <v>12</v>
      </c>
      <c r="C13" s="252">
        <v>1</v>
      </c>
      <c r="D13" s="253">
        <v>1</v>
      </c>
    </row>
    <row r="14" spans="1:4" ht="15.75" customHeight="1">
      <c r="A14" s="27" t="s">
        <v>16</v>
      </c>
      <c r="B14" s="252">
        <v>24</v>
      </c>
      <c r="C14" s="252">
        <v>3</v>
      </c>
      <c r="D14" s="253">
        <v>3</v>
      </c>
    </row>
    <row r="15" spans="1:4" ht="15.75" customHeight="1">
      <c r="A15" s="28" t="s">
        <v>32</v>
      </c>
      <c r="B15" s="254">
        <v>12</v>
      </c>
      <c r="C15" s="416">
        <v>0</v>
      </c>
      <c r="D15" s="417">
        <v>0</v>
      </c>
    </row>
    <row r="16" spans="1:4" ht="16.5" customHeight="1">
      <c r="A16" s="255"/>
      <c r="B16" s="256"/>
      <c r="C16" s="256"/>
      <c r="D16" s="5" t="s">
        <v>200</v>
      </c>
    </row>
    <row r="17" ht="13.5">
      <c r="C17" s="17"/>
    </row>
    <row r="26" ht="13.5">
      <c r="B26" s="1" t="s">
        <v>349</v>
      </c>
    </row>
  </sheetData>
  <sheetProtection/>
  <mergeCells count="3">
    <mergeCell ref="A3:A4"/>
    <mergeCell ref="B3:B4"/>
    <mergeCell ref="C3:D3"/>
  </mergeCells>
  <conditionalFormatting sqref="D6:D8 D10:D15">
    <cfRule type="cellIs" priority="2" dxfId="0" operator="lessThan" stopIfTrue="1">
      <formula>C6</formula>
    </cfRule>
  </conditionalFormatting>
  <conditionalFormatting sqref="D9">
    <cfRule type="cellIs" priority="1" dxfId="0" operator="lessThan" stopIfTrue="1">
      <formula>C9</formula>
    </cfRule>
  </conditionalFormatting>
  <printOptions/>
  <pageMargins left="0.5511811023622047" right="0.5511811023622047" top="0.7874015748031497" bottom="0.7874015748031497" header="0.3937007874015748"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9"/>
  <sheetViews>
    <sheetView zoomScalePageLayoutView="0" workbookViewId="0" topLeftCell="A1">
      <selection activeCell="D6" sqref="A6:IV6"/>
    </sheetView>
  </sheetViews>
  <sheetFormatPr defaultColWidth="9.00390625" defaultRowHeight="13.5"/>
  <cols>
    <col min="1" max="1" width="7.875" style="228" customWidth="1"/>
    <col min="2" max="3" width="8.50390625" style="228" customWidth="1"/>
    <col min="4" max="9" width="9.125" style="228" customWidth="1"/>
    <col min="10" max="10" width="8.375" style="228" customWidth="1"/>
    <col min="11" max="14" width="8.50390625" style="228" customWidth="1"/>
    <col min="15" max="16384" width="9.00390625" style="228" customWidth="1"/>
  </cols>
  <sheetData>
    <row r="1" ht="18.75" customHeight="1">
      <c r="A1" s="18" t="s">
        <v>317</v>
      </c>
    </row>
    <row r="2" s="230" customFormat="1" ht="18.75" customHeight="1">
      <c r="A2" s="229" t="s">
        <v>204</v>
      </c>
    </row>
    <row r="3" spans="1:10" ht="13.5" customHeight="1">
      <c r="A3" s="231"/>
      <c r="I3" s="232"/>
      <c r="J3" s="3" t="s">
        <v>382</v>
      </c>
    </row>
    <row r="4" spans="1:10" s="19" customFormat="1" ht="18.75" customHeight="1">
      <c r="A4" s="459" t="s">
        <v>118</v>
      </c>
      <c r="B4" s="462" t="s">
        <v>350</v>
      </c>
      <c r="C4" s="465" t="s">
        <v>119</v>
      </c>
      <c r="D4" s="466"/>
      <c r="E4" s="466"/>
      <c r="F4" s="466"/>
      <c r="G4" s="466"/>
      <c r="H4" s="466"/>
      <c r="I4" s="467"/>
      <c r="J4" s="453" t="s">
        <v>351</v>
      </c>
    </row>
    <row r="5" spans="1:10" s="19" customFormat="1" ht="18.75" customHeight="1">
      <c r="A5" s="460"/>
      <c r="B5" s="463"/>
      <c r="C5" s="461" t="s">
        <v>120</v>
      </c>
      <c r="D5" s="456" t="s">
        <v>121</v>
      </c>
      <c r="E5" s="457"/>
      <c r="F5" s="457"/>
      <c r="G5" s="457"/>
      <c r="H5" s="457"/>
      <c r="I5" s="458"/>
      <c r="J5" s="454"/>
    </row>
    <row r="6" spans="1:10" s="19" customFormat="1" ht="42" customHeight="1">
      <c r="A6" s="460"/>
      <c r="B6" s="464"/>
      <c r="C6" s="461"/>
      <c r="D6" s="233" t="s">
        <v>122</v>
      </c>
      <c r="E6" s="233" t="s">
        <v>123</v>
      </c>
      <c r="F6" s="233" t="s">
        <v>352</v>
      </c>
      <c r="G6" s="234" t="s">
        <v>124</v>
      </c>
      <c r="H6" s="235" t="s">
        <v>125</v>
      </c>
      <c r="I6" s="102" t="s">
        <v>65</v>
      </c>
      <c r="J6" s="455"/>
    </row>
    <row r="7" spans="1:10" ht="17.25" customHeight="1">
      <c r="A7" s="124" t="s">
        <v>126</v>
      </c>
      <c r="B7" s="338">
        <f aca="true" t="shared" si="0" ref="B7:J7">SUM(B8:B17)</f>
        <v>118</v>
      </c>
      <c r="C7" s="338">
        <f t="shared" si="0"/>
        <v>146</v>
      </c>
      <c r="D7" s="338">
        <f t="shared" si="0"/>
        <v>87</v>
      </c>
      <c r="E7" s="338">
        <f t="shared" si="0"/>
        <v>37</v>
      </c>
      <c r="F7" s="338">
        <f t="shared" si="0"/>
        <v>6</v>
      </c>
      <c r="G7" s="338">
        <f t="shared" si="0"/>
        <v>23</v>
      </c>
      <c r="H7" s="338">
        <f t="shared" si="0"/>
        <v>22</v>
      </c>
      <c r="I7" s="338">
        <f t="shared" si="0"/>
        <v>6</v>
      </c>
      <c r="J7" s="339">
        <f t="shared" si="0"/>
        <v>16677</v>
      </c>
    </row>
    <row r="8" spans="1:10" ht="17.25" customHeight="1">
      <c r="A8" s="236" t="s">
        <v>127</v>
      </c>
      <c r="B8" s="237">
        <v>11</v>
      </c>
      <c r="C8" s="237">
        <v>11</v>
      </c>
      <c r="D8" s="237">
        <v>7</v>
      </c>
      <c r="E8" s="237">
        <v>6</v>
      </c>
      <c r="F8" s="237">
        <v>0</v>
      </c>
      <c r="G8" s="238">
        <v>0</v>
      </c>
      <c r="H8" s="239">
        <v>0</v>
      </c>
      <c r="I8" s="237">
        <v>0</v>
      </c>
      <c r="J8" s="240">
        <v>1462</v>
      </c>
    </row>
    <row r="9" spans="1:10" ht="17.25" customHeight="1">
      <c r="A9" s="241" t="s">
        <v>0</v>
      </c>
      <c r="B9" s="238">
        <v>21</v>
      </c>
      <c r="C9" s="238">
        <v>22</v>
      </c>
      <c r="D9" s="238">
        <v>15</v>
      </c>
      <c r="E9" s="238">
        <v>5</v>
      </c>
      <c r="F9" s="238">
        <v>2</v>
      </c>
      <c r="G9" s="238">
        <v>2</v>
      </c>
      <c r="H9" s="239">
        <v>2</v>
      </c>
      <c r="I9" s="238">
        <v>1</v>
      </c>
      <c r="J9" s="242">
        <v>2423</v>
      </c>
    </row>
    <row r="10" spans="1:10" ht="17.25" customHeight="1">
      <c r="A10" s="241" t="s">
        <v>1</v>
      </c>
      <c r="B10" s="238">
        <v>17</v>
      </c>
      <c r="C10" s="238">
        <v>24</v>
      </c>
      <c r="D10" s="238">
        <v>15</v>
      </c>
      <c r="E10" s="238">
        <v>6</v>
      </c>
      <c r="F10" s="238">
        <v>0</v>
      </c>
      <c r="G10" s="238">
        <v>8</v>
      </c>
      <c r="H10" s="239">
        <v>7</v>
      </c>
      <c r="I10" s="238">
        <v>0</v>
      </c>
      <c r="J10" s="242">
        <v>2460</v>
      </c>
    </row>
    <row r="11" spans="1:10" ht="17.25" customHeight="1">
      <c r="A11" s="241" t="s">
        <v>53</v>
      </c>
      <c r="B11" s="238">
        <v>6</v>
      </c>
      <c r="C11" s="238">
        <v>9</v>
      </c>
      <c r="D11" s="238">
        <v>5</v>
      </c>
      <c r="E11" s="238">
        <v>1</v>
      </c>
      <c r="F11" s="238">
        <v>0</v>
      </c>
      <c r="G11" s="238">
        <v>1</v>
      </c>
      <c r="H11" s="239">
        <v>1</v>
      </c>
      <c r="I11" s="238">
        <v>0</v>
      </c>
      <c r="J11" s="242">
        <v>1287</v>
      </c>
    </row>
    <row r="12" spans="1:10" ht="17.25" customHeight="1">
      <c r="A12" s="241" t="s">
        <v>128</v>
      </c>
      <c r="B12" s="238">
        <v>8</v>
      </c>
      <c r="C12" s="238">
        <v>11</v>
      </c>
      <c r="D12" s="238">
        <v>8</v>
      </c>
      <c r="E12" s="238">
        <v>0</v>
      </c>
      <c r="F12" s="238">
        <v>0</v>
      </c>
      <c r="G12" s="238">
        <v>1</v>
      </c>
      <c r="H12" s="239">
        <v>1</v>
      </c>
      <c r="I12" s="238">
        <v>0</v>
      </c>
      <c r="J12" s="242">
        <v>754</v>
      </c>
    </row>
    <row r="13" spans="1:10" ht="17.25" customHeight="1">
      <c r="A13" s="241" t="s">
        <v>129</v>
      </c>
      <c r="B13" s="238">
        <v>8</v>
      </c>
      <c r="C13" s="238">
        <v>11</v>
      </c>
      <c r="D13" s="238">
        <v>5</v>
      </c>
      <c r="E13" s="238">
        <v>1</v>
      </c>
      <c r="F13" s="238">
        <v>0</v>
      </c>
      <c r="G13" s="238">
        <v>2</v>
      </c>
      <c r="H13" s="239">
        <v>2</v>
      </c>
      <c r="I13" s="238">
        <v>1</v>
      </c>
      <c r="J13" s="242">
        <v>1052</v>
      </c>
    </row>
    <row r="14" spans="1:10" ht="17.25" customHeight="1">
      <c r="A14" s="241" t="s">
        <v>54</v>
      </c>
      <c r="B14" s="238">
        <v>8</v>
      </c>
      <c r="C14" s="238">
        <v>10</v>
      </c>
      <c r="D14" s="238">
        <v>2</v>
      </c>
      <c r="E14" s="238">
        <v>5</v>
      </c>
      <c r="F14" s="238">
        <v>1</v>
      </c>
      <c r="G14" s="238">
        <v>2</v>
      </c>
      <c r="H14" s="239">
        <v>2</v>
      </c>
      <c r="I14" s="238">
        <v>1</v>
      </c>
      <c r="J14" s="242">
        <v>1619</v>
      </c>
    </row>
    <row r="15" spans="1:10" ht="17.25" customHeight="1">
      <c r="A15" s="241" t="s">
        <v>2</v>
      </c>
      <c r="B15" s="238">
        <v>13</v>
      </c>
      <c r="C15" s="238">
        <v>14</v>
      </c>
      <c r="D15" s="238">
        <v>8</v>
      </c>
      <c r="E15" s="238">
        <v>5</v>
      </c>
      <c r="F15" s="238">
        <v>2</v>
      </c>
      <c r="G15" s="238">
        <v>2</v>
      </c>
      <c r="H15" s="239">
        <v>2</v>
      </c>
      <c r="I15" s="238">
        <v>3</v>
      </c>
      <c r="J15" s="242">
        <v>1886</v>
      </c>
    </row>
    <row r="16" spans="1:10" ht="17.25" customHeight="1">
      <c r="A16" s="241" t="s">
        <v>3</v>
      </c>
      <c r="B16" s="238">
        <v>14</v>
      </c>
      <c r="C16" s="238">
        <v>18</v>
      </c>
      <c r="D16" s="238">
        <v>12</v>
      </c>
      <c r="E16" s="238">
        <v>4</v>
      </c>
      <c r="F16" s="238">
        <v>1</v>
      </c>
      <c r="G16" s="238">
        <v>3</v>
      </c>
      <c r="H16" s="239">
        <v>3</v>
      </c>
      <c r="I16" s="238">
        <v>0</v>
      </c>
      <c r="J16" s="242">
        <v>1964</v>
      </c>
    </row>
    <row r="17" spans="1:10" ht="17.25" customHeight="1">
      <c r="A17" s="243" t="s">
        <v>55</v>
      </c>
      <c r="B17" s="244">
        <v>12</v>
      </c>
      <c r="C17" s="244">
        <v>16</v>
      </c>
      <c r="D17" s="244">
        <v>10</v>
      </c>
      <c r="E17" s="244">
        <v>4</v>
      </c>
      <c r="F17" s="244">
        <v>0</v>
      </c>
      <c r="G17" s="244">
        <v>2</v>
      </c>
      <c r="H17" s="245">
        <v>2</v>
      </c>
      <c r="I17" s="244">
        <v>0</v>
      </c>
      <c r="J17" s="246">
        <v>1770</v>
      </c>
    </row>
    <row r="18" spans="1:9" ht="16.5" customHeight="1">
      <c r="A18" s="247" t="s">
        <v>130</v>
      </c>
      <c r="B18" s="248"/>
      <c r="C18" s="248"/>
      <c r="D18" s="248"/>
      <c r="E18" s="248"/>
      <c r="I18" s="248"/>
    </row>
    <row r="19" spans="1:10" ht="13.5">
      <c r="A19" s="249"/>
      <c r="J19" s="5" t="s">
        <v>200</v>
      </c>
    </row>
  </sheetData>
  <sheetProtection/>
  <mergeCells count="6">
    <mergeCell ref="J4:J6"/>
    <mergeCell ref="D5:I5"/>
    <mergeCell ref="A4:A6"/>
    <mergeCell ref="C5:C6"/>
    <mergeCell ref="B4:B6"/>
    <mergeCell ref="C4:I4"/>
  </mergeCells>
  <printOptions/>
  <pageMargins left="0.7480314960629921" right="0.7480314960629921" top="4.330708661417323" bottom="0.7874015748031497" header="0.3937007874015748"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J9" sqref="J9"/>
    </sheetView>
  </sheetViews>
  <sheetFormatPr defaultColWidth="9.00390625" defaultRowHeight="13.5"/>
  <cols>
    <col min="1" max="1" width="2.75390625" style="1" customWidth="1"/>
    <col min="2" max="2" width="12.50390625" style="1" customWidth="1"/>
    <col min="3" max="3" width="0.875" style="1" customWidth="1"/>
    <col min="4" max="6" width="23.50390625" style="1" customWidth="1"/>
    <col min="7" max="16384" width="9.00390625" style="1" customWidth="1"/>
  </cols>
  <sheetData>
    <row r="1" spans="1:4" ht="18.75" customHeight="1">
      <c r="A1" s="2" t="s">
        <v>318</v>
      </c>
      <c r="B1" s="2"/>
      <c r="C1" s="2"/>
      <c r="D1" s="2"/>
    </row>
    <row r="2" ht="13.5" customHeight="1">
      <c r="F2" s="3" t="s">
        <v>383</v>
      </c>
    </row>
    <row r="3" spans="1:6" ht="12.75" customHeight="1">
      <c r="A3" s="471" t="s">
        <v>52</v>
      </c>
      <c r="B3" s="471"/>
      <c r="C3" s="210"/>
      <c r="D3" s="473" t="s">
        <v>19</v>
      </c>
      <c r="E3" s="439" t="s">
        <v>131</v>
      </c>
      <c r="F3" s="440"/>
    </row>
    <row r="4" spans="1:6" ht="12.75" customHeight="1">
      <c r="A4" s="472"/>
      <c r="B4" s="472"/>
      <c r="C4" s="211"/>
      <c r="D4" s="474"/>
      <c r="E4" s="198" t="s">
        <v>132</v>
      </c>
      <c r="F4" s="199" t="s">
        <v>21</v>
      </c>
    </row>
    <row r="5" spans="1:6" ht="6" customHeight="1">
      <c r="A5" s="212"/>
      <c r="B5" s="212"/>
      <c r="C5" s="213"/>
      <c r="D5" s="214"/>
      <c r="E5" s="214"/>
      <c r="F5" s="215"/>
    </row>
    <row r="6" spans="1:6" s="9" customFormat="1" ht="12.75" customHeight="1">
      <c r="A6" s="468" t="s">
        <v>133</v>
      </c>
      <c r="B6" s="469"/>
      <c r="C6" s="216"/>
      <c r="D6" s="340">
        <f>SUM(D7:D16)</f>
        <v>0</v>
      </c>
      <c r="E6" s="340">
        <f>SUM(E7:E16)</f>
        <v>0</v>
      </c>
      <c r="F6" s="341">
        <f>SUM(F7:F16)</f>
        <v>0</v>
      </c>
    </row>
    <row r="7" spans="1:6" s="9" customFormat="1" ht="12.75" customHeight="1">
      <c r="A7" s="217"/>
      <c r="B7" s="217" t="s">
        <v>8</v>
      </c>
      <c r="C7" s="218"/>
      <c r="D7" s="219">
        <v>0</v>
      </c>
      <c r="E7" s="219">
        <v>0</v>
      </c>
      <c r="F7" s="220">
        <v>0</v>
      </c>
    </row>
    <row r="8" spans="1:6" s="9" customFormat="1" ht="12.75" customHeight="1">
      <c r="A8" s="217"/>
      <c r="B8" s="217" t="s">
        <v>9</v>
      </c>
      <c r="C8" s="218"/>
      <c r="D8" s="219">
        <v>0</v>
      </c>
      <c r="E8" s="219">
        <v>0</v>
      </c>
      <c r="F8" s="220">
        <v>0</v>
      </c>
    </row>
    <row r="9" spans="1:6" s="9" customFormat="1" ht="12.75" customHeight="1">
      <c r="A9" s="217"/>
      <c r="B9" s="217" t="s">
        <v>10</v>
      </c>
      <c r="C9" s="218"/>
      <c r="D9" s="219">
        <v>0</v>
      </c>
      <c r="E9" s="219">
        <v>0</v>
      </c>
      <c r="F9" s="220">
        <v>0</v>
      </c>
    </row>
    <row r="10" spans="1:6" s="9" customFormat="1" ht="12.75" customHeight="1">
      <c r="A10" s="217"/>
      <c r="B10" s="217" t="s">
        <v>11</v>
      </c>
      <c r="C10" s="218"/>
      <c r="D10" s="219">
        <v>0</v>
      </c>
      <c r="E10" s="219">
        <v>0</v>
      </c>
      <c r="F10" s="220">
        <v>0</v>
      </c>
    </row>
    <row r="11" spans="1:6" s="9" customFormat="1" ht="12.75" customHeight="1">
      <c r="A11" s="217"/>
      <c r="B11" s="217" t="s">
        <v>12</v>
      </c>
      <c r="C11" s="218"/>
      <c r="D11" s="219">
        <v>0</v>
      </c>
      <c r="E11" s="219">
        <v>0</v>
      </c>
      <c r="F11" s="220">
        <v>0</v>
      </c>
    </row>
    <row r="12" spans="1:6" s="9" customFormat="1" ht="12.75" customHeight="1">
      <c r="A12" s="217"/>
      <c r="B12" s="217" t="s">
        <v>13</v>
      </c>
      <c r="C12" s="218"/>
      <c r="D12" s="219">
        <v>0</v>
      </c>
      <c r="E12" s="219">
        <v>0</v>
      </c>
      <c r="F12" s="220">
        <v>0</v>
      </c>
    </row>
    <row r="13" spans="1:6" s="9" customFormat="1" ht="12.75" customHeight="1">
      <c r="A13" s="217"/>
      <c r="B13" s="217" t="s">
        <v>14</v>
      </c>
      <c r="C13" s="218"/>
      <c r="D13" s="219">
        <v>0</v>
      </c>
      <c r="E13" s="219">
        <v>0</v>
      </c>
      <c r="F13" s="220">
        <v>0</v>
      </c>
    </row>
    <row r="14" spans="1:6" s="9" customFormat="1" ht="12.75" customHeight="1">
      <c r="A14" s="217"/>
      <c r="B14" s="217" t="s">
        <v>15</v>
      </c>
      <c r="C14" s="218"/>
      <c r="D14" s="219">
        <v>0</v>
      </c>
      <c r="E14" s="219">
        <v>0</v>
      </c>
      <c r="F14" s="220">
        <v>0</v>
      </c>
    </row>
    <row r="15" spans="1:6" s="9" customFormat="1" ht="12.75" customHeight="1">
      <c r="A15" s="217"/>
      <c r="B15" s="217" t="s">
        <v>16</v>
      </c>
      <c r="C15" s="218"/>
      <c r="D15" s="219">
        <v>0</v>
      </c>
      <c r="E15" s="219">
        <v>0</v>
      </c>
      <c r="F15" s="220">
        <v>0</v>
      </c>
    </row>
    <row r="16" spans="1:6" s="9" customFormat="1" ht="12.75" customHeight="1">
      <c r="A16" s="217"/>
      <c r="B16" s="217" t="s">
        <v>17</v>
      </c>
      <c r="C16" s="218"/>
      <c r="D16" s="219">
        <v>0</v>
      </c>
      <c r="E16" s="219">
        <v>0</v>
      </c>
      <c r="F16" s="220">
        <v>0</v>
      </c>
    </row>
    <row r="17" spans="1:6" s="9" customFormat="1" ht="4.5" customHeight="1">
      <c r="A17" s="104"/>
      <c r="B17" s="104"/>
      <c r="C17" s="103"/>
      <c r="D17" s="221"/>
      <c r="E17" s="221"/>
      <c r="F17" s="222"/>
    </row>
    <row r="18" spans="1:6" s="9" customFormat="1" ht="12.75" customHeight="1">
      <c r="A18" s="470" t="s">
        <v>134</v>
      </c>
      <c r="B18" s="470"/>
      <c r="C18" s="223"/>
      <c r="D18" s="342">
        <f>SUM(D19:D28)</f>
        <v>4</v>
      </c>
      <c r="E18" s="342">
        <f>SUM(E19:E28)</f>
        <v>317</v>
      </c>
      <c r="F18" s="343">
        <f>SUM(F19:F28)</f>
        <v>317</v>
      </c>
    </row>
    <row r="19" spans="1:6" s="9" customFormat="1" ht="12.75" customHeight="1">
      <c r="A19" s="217"/>
      <c r="B19" s="217" t="s">
        <v>8</v>
      </c>
      <c r="C19" s="218"/>
      <c r="D19" s="219">
        <v>0</v>
      </c>
      <c r="E19" s="219">
        <v>0</v>
      </c>
      <c r="F19" s="220">
        <v>0</v>
      </c>
    </row>
    <row r="20" spans="1:6" s="9" customFormat="1" ht="12.75" customHeight="1">
      <c r="A20" s="217"/>
      <c r="B20" s="217" t="s">
        <v>9</v>
      </c>
      <c r="C20" s="218"/>
      <c r="D20" s="219">
        <v>0</v>
      </c>
      <c r="E20" s="219">
        <v>0</v>
      </c>
      <c r="F20" s="220">
        <v>0</v>
      </c>
    </row>
    <row r="21" spans="1:6" s="9" customFormat="1" ht="12.75" customHeight="1">
      <c r="A21" s="217"/>
      <c r="B21" s="217" t="s">
        <v>10</v>
      </c>
      <c r="C21" s="218"/>
      <c r="D21" s="219">
        <v>1</v>
      </c>
      <c r="E21" s="219">
        <v>24</v>
      </c>
      <c r="F21" s="220">
        <v>24</v>
      </c>
    </row>
    <row r="22" spans="1:6" s="9" customFormat="1" ht="12.75" customHeight="1">
      <c r="A22" s="217"/>
      <c r="B22" s="217" t="s">
        <v>11</v>
      </c>
      <c r="C22" s="218"/>
      <c r="D22" s="219">
        <v>0</v>
      </c>
      <c r="E22" s="219">
        <v>0</v>
      </c>
      <c r="F22" s="220">
        <v>0</v>
      </c>
    </row>
    <row r="23" spans="1:6" s="9" customFormat="1" ht="12.75" customHeight="1">
      <c r="A23" s="217"/>
      <c r="B23" s="217" t="s">
        <v>12</v>
      </c>
      <c r="C23" s="218"/>
      <c r="D23" s="219">
        <v>1</v>
      </c>
      <c r="E23" s="219">
        <v>100</v>
      </c>
      <c r="F23" s="220">
        <v>100</v>
      </c>
    </row>
    <row r="24" spans="1:6" s="9" customFormat="1" ht="12.75" customHeight="1">
      <c r="A24" s="217"/>
      <c r="B24" s="217" t="s">
        <v>13</v>
      </c>
      <c r="C24" s="218"/>
      <c r="D24" s="219">
        <v>0</v>
      </c>
      <c r="E24" s="219">
        <v>0</v>
      </c>
      <c r="F24" s="220">
        <v>0</v>
      </c>
    </row>
    <row r="25" spans="1:6" s="9" customFormat="1" ht="12.75" customHeight="1">
      <c r="A25" s="217"/>
      <c r="B25" s="217" t="s">
        <v>14</v>
      </c>
      <c r="C25" s="218"/>
      <c r="D25" s="219">
        <v>0</v>
      </c>
      <c r="E25" s="219">
        <v>0</v>
      </c>
      <c r="F25" s="220">
        <v>0</v>
      </c>
    </row>
    <row r="26" spans="1:6" s="9" customFormat="1" ht="12.75" customHeight="1">
      <c r="A26" s="217"/>
      <c r="B26" s="217" t="s">
        <v>15</v>
      </c>
      <c r="C26" s="218"/>
      <c r="D26" s="219">
        <v>2</v>
      </c>
      <c r="E26" s="219">
        <v>193</v>
      </c>
      <c r="F26" s="220">
        <v>193</v>
      </c>
    </row>
    <row r="27" spans="1:6" s="9" customFormat="1" ht="12.75" customHeight="1">
      <c r="A27" s="217"/>
      <c r="B27" s="217" t="s">
        <v>16</v>
      </c>
      <c r="C27" s="218"/>
      <c r="D27" s="219">
        <v>0</v>
      </c>
      <c r="E27" s="219">
        <v>0</v>
      </c>
      <c r="F27" s="220">
        <v>0</v>
      </c>
    </row>
    <row r="28" spans="1:6" s="9" customFormat="1" ht="12.75" customHeight="1">
      <c r="A28" s="217"/>
      <c r="B28" s="217" t="s">
        <v>17</v>
      </c>
      <c r="C28" s="218"/>
      <c r="D28" s="219">
        <v>0</v>
      </c>
      <c r="E28" s="219">
        <v>0</v>
      </c>
      <c r="F28" s="220">
        <v>0</v>
      </c>
    </row>
    <row r="29" spans="1:6" s="9" customFormat="1" ht="4.5" customHeight="1">
      <c r="A29" s="224"/>
      <c r="B29" s="224"/>
      <c r="C29" s="225"/>
      <c r="D29" s="226"/>
      <c r="E29" s="226"/>
      <c r="F29" s="227"/>
    </row>
    <row r="30" spans="6:7" ht="16.5" customHeight="1">
      <c r="F30" s="5" t="s">
        <v>200</v>
      </c>
      <c r="G30" s="17"/>
    </row>
  </sheetData>
  <sheetProtection/>
  <mergeCells count="5">
    <mergeCell ref="E3:F3"/>
    <mergeCell ref="A6:B6"/>
    <mergeCell ref="A18:B18"/>
    <mergeCell ref="A3:B4"/>
    <mergeCell ref="D3:D4"/>
  </mergeCells>
  <conditionalFormatting sqref="F7:F16 F19:F28">
    <cfRule type="cellIs" priority="1" dxfId="0" operator="lessThan" stopIfTrue="1">
      <formula>E7</formula>
    </cfRule>
  </conditionalFormatting>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16"/>
  <sheetViews>
    <sheetView zoomScalePageLayoutView="0" workbookViewId="0" topLeftCell="A1">
      <selection activeCell="H18" sqref="H18"/>
    </sheetView>
  </sheetViews>
  <sheetFormatPr defaultColWidth="9.00390625" defaultRowHeight="13.5"/>
  <cols>
    <col min="1" max="1" width="17.625" style="1" customWidth="1"/>
    <col min="2" max="5" width="17.25390625" style="1" customWidth="1"/>
    <col min="6" max="16384" width="9.00390625" style="1" customWidth="1"/>
  </cols>
  <sheetData>
    <row r="1" spans="1:4" ht="18.75" customHeight="1">
      <c r="A1" s="2" t="s">
        <v>319</v>
      </c>
      <c r="B1" s="2"/>
      <c r="C1" s="2"/>
      <c r="D1" s="146"/>
    </row>
    <row r="2" ht="13.5" customHeight="1">
      <c r="E2" s="3" t="s">
        <v>384</v>
      </c>
    </row>
    <row r="3" spans="1:5" ht="13.5" customHeight="1">
      <c r="A3" s="435" t="s">
        <v>18</v>
      </c>
      <c r="B3" s="437" t="s">
        <v>66</v>
      </c>
      <c r="C3" s="437" t="s">
        <v>67</v>
      </c>
      <c r="D3" s="437" t="s">
        <v>24</v>
      </c>
      <c r="E3" s="439" t="s">
        <v>25</v>
      </c>
    </row>
    <row r="4" spans="1:5" ht="13.5" customHeight="1">
      <c r="A4" s="436"/>
      <c r="B4" s="438"/>
      <c r="C4" s="438"/>
      <c r="D4" s="438"/>
      <c r="E4" s="475"/>
    </row>
    <row r="5" spans="1:5" ht="13.5" customHeight="1">
      <c r="A5" s="25" t="s">
        <v>7</v>
      </c>
      <c r="B5" s="344">
        <f>SUM(B6:B15)</f>
        <v>365</v>
      </c>
      <c r="C5" s="344">
        <f>SUM(C6:C15)</f>
        <v>345</v>
      </c>
      <c r="D5" s="344">
        <f>SUM(D6:D15)</f>
        <v>328</v>
      </c>
      <c r="E5" s="345">
        <f>SUM(E6:E15)</f>
        <v>343</v>
      </c>
    </row>
    <row r="6" spans="1:5" ht="13.5" customHeight="1">
      <c r="A6" s="26" t="s">
        <v>8</v>
      </c>
      <c r="B6" s="204">
        <v>42</v>
      </c>
      <c r="C6" s="204">
        <v>39</v>
      </c>
      <c r="D6" s="205">
        <v>36</v>
      </c>
      <c r="E6" s="205">
        <v>39</v>
      </c>
    </row>
    <row r="7" spans="1:5" ht="13.5" customHeight="1">
      <c r="A7" s="27" t="s">
        <v>9</v>
      </c>
      <c r="B7" s="206">
        <v>46</v>
      </c>
      <c r="C7" s="206">
        <v>46</v>
      </c>
      <c r="D7" s="207">
        <v>42</v>
      </c>
      <c r="E7" s="207">
        <v>42</v>
      </c>
    </row>
    <row r="8" spans="1:5" ht="13.5" customHeight="1">
      <c r="A8" s="27" t="s">
        <v>10</v>
      </c>
      <c r="B8" s="206">
        <v>46</v>
      </c>
      <c r="C8" s="206">
        <v>44</v>
      </c>
      <c r="D8" s="207">
        <v>46</v>
      </c>
      <c r="E8" s="207">
        <v>47</v>
      </c>
    </row>
    <row r="9" spans="1:5" ht="13.5" customHeight="1">
      <c r="A9" s="27" t="s">
        <v>11</v>
      </c>
      <c r="B9" s="206">
        <v>46</v>
      </c>
      <c r="C9" s="206">
        <v>42</v>
      </c>
      <c r="D9" s="207">
        <v>36</v>
      </c>
      <c r="E9" s="207">
        <v>41</v>
      </c>
    </row>
    <row r="10" spans="1:5" ht="13.5" customHeight="1">
      <c r="A10" s="27" t="s">
        <v>12</v>
      </c>
      <c r="B10" s="206">
        <v>24</v>
      </c>
      <c r="C10" s="206">
        <v>24</v>
      </c>
      <c r="D10" s="207">
        <v>24</v>
      </c>
      <c r="E10" s="207">
        <v>24</v>
      </c>
    </row>
    <row r="11" spans="1:5" ht="13.5" customHeight="1">
      <c r="A11" s="27" t="s">
        <v>13</v>
      </c>
      <c r="B11" s="206">
        <v>47</v>
      </c>
      <c r="C11" s="206">
        <v>42</v>
      </c>
      <c r="D11" s="207">
        <v>36</v>
      </c>
      <c r="E11" s="207">
        <v>42</v>
      </c>
    </row>
    <row r="12" spans="1:5" ht="13.5" customHeight="1">
      <c r="A12" s="27" t="s">
        <v>14</v>
      </c>
      <c r="B12" s="206">
        <v>24</v>
      </c>
      <c r="C12" s="206">
        <v>24</v>
      </c>
      <c r="D12" s="207">
        <v>24</v>
      </c>
      <c r="E12" s="207">
        <v>24</v>
      </c>
    </row>
    <row r="13" spans="1:5" ht="13.5" customHeight="1">
      <c r="A13" s="27" t="s">
        <v>15</v>
      </c>
      <c r="B13" s="206">
        <v>24</v>
      </c>
      <c r="C13" s="206">
        <v>24</v>
      </c>
      <c r="D13" s="207">
        <v>24</v>
      </c>
      <c r="E13" s="207">
        <v>24</v>
      </c>
    </row>
    <row r="14" spans="1:5" ht="13.5" customHeight="1">
      <c r="A14" s="27" t="s">
        <v>16</v>
      </c>
      <c r="B14" s="206">
        <v>42</v>
      </c>
      <c r="C14" s="206">
        <v>36</v>
      </c>
      <c r="D14" s="207">
        <v>36</v>
      </c>
      <c r="E14" s="207">
        <v>36</v>
      </c>
    </row>
    <row r="15" spans="1:5" ht="13.5" customHeight="1">
      <c r="A15" s="28" t="s">
        <v>17</v>
      </c>
      <c r="B15" s="208">
        <v>24</v>
      </c>
      <c r="C15" s="208">
        <v>24</v>
      </c>
      <c r="D15" s="209">
        <v>24</v>
      </c>
      <c r="E15" s="209">
        <v>24</v>
      </c>
    </row>
    <row r="16" spans="4:5" ht="16.5" customHeight="1">
      <c r="D16" s="451" t="s">
        <v>200</v>
      </c>
      <c r="E16" s="451"/>
    </row>
  </sheetData>
  <sheetProtection/>
  <mergeCells count="6">
    <mergeCell ref="E3:E4"/>
    <mergeCell ref="D16:E16"/>
    <mergeCell ref="A3:A4"/>
    <mergeCell ref="B3:B4"/>
    <mergeCell ref="C3:C4"/>
    <mergeCell ref="D3:D4"/>
  </mergeCells>
  <printOptions horizontalCentered="1"/>
  <pageMargins left="0.7874015748031497" right="0.7874015748031497" top="6.299212598425197" bottom="0.7874015748031497" header="0.3937007874015748"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19"/>
  <sheetViews>
    <sheetView zoomScalePageLayoutView="0" workbookViewId="0" topLeftCell="A1">
      <selection activeCell="U20" sqref="U20"/>
    </sheetView>
  </sheetViews>
  <sheetFormatPr defaultColWidth="9.00390625" defaultRowHeight="13.5"/>
  <cols>
    <col min="1" max="1" width="8.125" style="1" customWidth="1"/>
    <col min="2" max="3" width="6.25390625" style="1" customWidth="1"/>
    <col min="4" max="5" width="6.125" style="1" customWidth="1"/>
    <col min="6" max="7" width="5.625" style="1" customWidth="1"/>
    <col min="8" max="8" width="5.375" style="1" customWidth="1"/>
    <col min="9" max="10" width="5.875" style="1" customWidth="1"/>
    <col min="11" max="11" width="5.50390625" style="1" customWidth="1"/>
    <col min="12" max="13" width="5.625" style="1" customWidth="1"/>
    <col min="14" max="16" width="6.125" style="1" customWidth="1"/>
    <col min="17" max="18" width="5.625" style="1" customWidth="1"/>
    <col min="19" max="16384" width="9.00390625" style="1" customWidth="1"/>
  </cols>
  <sheetData>
    <row r="1" spans="1:4" ht="18.75" customHeight="1">
      <c r="A1" s="300" t="s">
        <v>320</v>
      </c>
      <c r="B1" s="2"/>
      <c r="C1" s="2"/>
      <c r="D1" s="146"/>
    </row>
    <row r="2" spans="1:4" ht="18.75" customHeight="1">
      <c r="A2" s="476" t="s">
        <v>64</v>
      </c>
      <c r="B2" s="476"/>
      <c r="C2" s="477"/>
      <c r="D2" s="146"/>
    </row>
    <row r="3" ht="13.5" customHeight="1">
      <c r="R3" s="3" t="s">
        <v>384</v>
      </c>
    </row>
    <row r="4" spans="1:18" ht="18" customHeight="1">
      <c r="A4" s="434" t="s">
        <v>4</v>
      </c>
      <c r="B4" s="442" t="s">
        <v>89</v>
      </c>
      <c r="C4" s="442"/>
      <c r="D4" s="437" t="s">
        <v>71</v>
      </c>
      <c r="E4" s="482"/>
      <c r="F4" s="482"/>
      <c r="G4" s="482"/>
      <c r="H4" s="437" t="s">
        <v>72</v>
      </c>
      <c r="I4" s="482"/>
      <c r="J4" s="482"/>
      <c r="K4" s="482"/>
      <c r="L4" s="482"/>
      <c r="M4" s="482"/>
      <c r="N4" s="439" t="s">
        <v>83</v>
      </c>
      <c r="O4" s="440"/>
      <c r="P4" s="435"/>
      <c r="Q4" s="483" t="s">
        <v>73</v>
      </c>
      <c r="R4" s="203"/>
    </row>
    <row r="5" spans="1:18" ht="18" customHeight="1">
      <c r="A5" s="481"/>
      <c r="B5" s="443"/>
      <c r="C5" s="443"/>
      <c r="D5" s="443" t="s">
        <v>74</v>
      </c>
      <c r="E5" s="443"/>
      <c r="F5" s="443" t="s">
        <v>75</v>
      </c>
      <c r="G5" s="443"/>
      <c r="H5" s="443" t="s">
        <v>76</v>
      </c>
      <c r="I5" s="443"/>
      <c r="J5" s="443" t="s">
        <v>84</v>
      </c>
      <c r="K5" s="443"/>
      <c r="L5" s="443" t="s">
        <v>85</v>
      </c>
      <c r="M5" s="443"/>
      <c r="N5" s="479" t="s">
        <v>86</v>
      </c>
      <c r="O5" s="479" t="s">
        <v>87</v>
      </c>
      <c r="P5" s="479" t="s">
        <v>88</v>
      </c>
      <c r="Q5" s="484"/>
      <c r="R5" s="478" t="s">
        <v>80</v>
      </c>
    </row>
    <row r="6" spans="1:18" ht="18" customHeight="1">
      <c r="A6" s="481"/>
      <c r="B6" s="23" t="s">
        <v>22</v>
      </c>
      <c r="C6" s="23" t="s">
        <v>26</v>
      </c>
      <c r="D6" s="23" t="s">
        <v>22</v>
      </c>
      <c r="E6" s="23" t="s">
        <v>26</v>
      </c>
      <c r="F6" s="23" t="s">
        <v>22</v>
      </c>
      <c r="G6" s="23" t="s">
        <v>26</v>
      </c>
      <c r="H6" s="23" t="s">
        <v>22</v>
      </c>
      <c r="I6" s="23" t="s">
        <v>26</v>
      </c>
      <c r="J6" s="23" t="s">
        <v>22</v>
      </c>
      <c r="K6" s="23" t="s">
        <v>26</v>
      </c>
      <c r="L6" s="23" t="s">
        <v>22</v>
      </c>
      <c r="M6" s="23" t="s">
        <v>26</v>
      </c>
      <c r="N6" s="480"/>
      <c r="O6" s="480"/>
      <c r="P6" s="480"/>
      <c r="Q6" s="484"/>
      <c r="R6" s="478"/>
    </row>
    <row r="7" spans="1:18" ht="18" customHeight="1">
      <c r="A7" s="25" t="s">
        <v>6</v>
      </c>
      <c r="B7" s="90">
        <f>SUM(B8:B17)</f>
        <v>28063</v>
      </c>
      <c r="C7" s="90">
        <f>SUM(C8:C17)</f>
        <v>29340</v>
      </c>
      <c r="D7" s="90">
        <f>SUM(D8:D17)</f>
        <v>21985</v>
      </c>
      <c r="E7" s="90">
        <f aca="true" t="shared" si="0" ref="E7:P7">SUM(E8:E17)</f>
        <v>22814</v>
      </c>
      <c r="F7" s="90">
        <f t="shared" si="0"/>
        <v>2778</v>
      </c>
      <c r="G7" s="90">
        <f t="shared" si="0"/>
        <v>3084</v>
      </c>
      <c r="H7" s="90">
        <f t="shared" si="0"/>
        <v>1940</v>
      </c>
      <c r="I7" s="90">
        <f t="shared" si="0"/>
        <v>2020</v>
      </c>
      <c r="J7" s="90">
        <f t="shared" si="0"/>
        <v>1352</v>
      </c>
      <c r="K7" s="90">
        <f t="shared" si="0"/>
        <v>1414</v>
      </c>
      <c r="L7" s="90">
        <f t="shared" si="0"/>
        <v>8</v>
      </c>
      <c r="M7" s="90">
        <f t="shared" si="0"/>
        <v>8</v>
      </c>
      <c r="N7" s="90">
        <f>SUM(N8:N17)</f>
        <v>14839</v>
      </c>
      <c r="O7" s="90">
        <f>SUM(O8:O17)</f>
        <v>550</v>
      </c>
      <c r="P7" s="90">
        <f t="shared" si="0"/>
        <v>10044</v>
      </c>
      <c r="Q7" s="90">
        <f>SUM(Q8:Q17)</f>
        <v>2071</v>
      </c>
      <c r="R7" s="92">
        <f>SUM(R8:R17)</f>
        <v>1448</v>
      </c>
    </row>
    <row r="8" spans="1:19" ht="18" customHeight="1">
      <c r="A8" s="26" t="s">
        <v>27</v>
      </c>
      <c r="B8" s="93">
        <f>D8+F8+H8+J8+L8</f>
        <v>3278</v>
      </c>
      <c r="C8" s="93">
        <f>E8+G8+I8+K8+M8</f>
        <v>3454</v>
      </c>
      <c r="D8" s="93">
        <v>2417</v>
      </c>
      <c r="E8" s="93">
        <v>2539</v>
      </c>
      <c r="F8" s="93">
        <v>445</v>
      </c>
      <c r="G8" s="93">
        <v>485</v>
      </c>
      <c r="H8" s="93">
        <v>226</v>
      </c>
      <c r="I8" s="93">
        <v>234</v>
      </c>
      <c r="J8" s="93">
        <v>189</v>
      </c>
      <c r="K8" s="93">
        <v>195</v>
      </c>
      <c r="L8" s="93">
        <v>1</v>
      </c>
      <c r="M8" s="93">
        <v>1</v>
      </c>
      <c r="N8" s="93">
        <v>1742</v>
      </c>
      <c r="O8" s="93">
        <v>197</v>
      </c>
      <c r="P8" s="93">
        <v>1043</v>
      </c>
      <c r="Q8" s="93">
        <v>251</v>
      </c>
      <c r="R8" s="95">
        <v>174</v>
      </c>
      <c r="S8" s="11"/>
    </row>
    <row r="9" spans="1:19" ht="18" customHeight="1">
      <c r="A9" s="27" t="s">
        <v>9</v>
      </c>
      <c r="B9" s="96">
        <f aca="true" t="shared" si="1" ref="B9:C17">D9+F9+H9+J9+L9</f>
        <v>4119</v>
      </c>
      <c r="C9" s="96">
        <f t="shared" si="1"/>
        <v>4340</v>
      </c>
      <c r="D9" s="96">
        <v>3255</v>
      </c>
      <c r="E9" s="96">
        <v>3431</v>
      </c>
      <c r="F9" s="96">
        <v>539</v>
      </c>
      <c r="G9" s="96">
        <v>564</v>
      </c>
      <c r="H9" s="96">
        <v>198</v>
      </c>
      <c r="I9" s="96">
        <v>208</v>
      </c>
      <c r="J9" s="96">
        <v>127</v>
      </c>
      <c r="K9" s="96">
        <v>137</v>
      </c>
      <c r="L9" s="96">
        <v>0</v>
      </c>
      <c r="M9" s="96">
        <v>0</v>
      </c>
      <c r="N9" s="96">
        <v>2167</v>
      </c>
      <c r="O9" s="96">
        <v>88</v>
      </c>
      <c r="P9" s="96">
        <v>1754</v>
      </c>
      <c r="Q9" s="96">
        <v>186</v>
      </c>
      <c r="R9" s="98">
        <v>138</v>
      </c>
      <c r="S9" s="11"/>
    </row>
    <row r="10" spans="1:19" ht="18" customHeight="1">
      <c r="A10" s="27" t="s">
        <v>10</v>
      </c>
      <c r="B10" s="96">
        <f t="shared" si="1"/>
        <v>4224</v>
      </c>
      <c r="C10" s="96">
        <f t="shared" si="1"/>
        <v>4381</v>
      </c>
      <c r="D10" s="96">
        <v>3219</v>
      </c>
      <c r="E10" s="96">
        <v>3294</v>
      </c>
      <c r="F10" s="96">
        <v>431</v>
      </c>
      <c r="G10" s="96">
        <v>486</v>
      </c>
      <c r="H10" s="96">
        <v>325</v>
      </c>
      <c r="I10" s="96">
        <v>341</v>
      </c>
      <c r="J10" s="96">
        <v>245</v>
      </c>
      <c r="K10" s="96">
        <v>256</v>
      </c>
      <c r="L10" s="96">
        <v>4</v>
      </c>
      <c r="M10" s="96">
        <v>4</v>
      </c>
      <c r="N10" s="96">
        <v>2158</v>
      </c>
      <c r="O10" s="96">
        <v>27</v>
      </c>
      <c r="P10" s="96">
        <v>1568</v>
      </c>
      <c r="Q10" s="96">
        <v>360</v>
      </c>
      <c r="R10" s="98">
        <v>268</v>
      </c>
      <c r="S10" s="11"/>
    </row>
    <row r="11" spans="1:19" ht="18" customHeight="1">
      <c r="A11" s="27" t="s">
        <v>28</v>
      </c>
      <c r="B11" s="96">
        <f t="shared" si="1"/>
        <v>3485</v>
      </c>
      <c r="C11" s="96">
        <f t="shared" si="1"/>
        <v>3679</v>
      </c>
      <c r="D11" s="96">
        <v>2498</v>
      </c>
      <c r="E11" s="96">
        <v>2595</v>
      </c>
      <c r="F11" s="96">
        <v>381</v>
      </c>
      <c r="G11" s="96">
        <v>440</v>
      </c>
      <c r="H11" s="96">
        <v>350</v>
      </c>
      <c r="I11" s="96">
        <v>370</v>
      </c>
      <c r="J11" s="200">
        <v>254</v>
      </c>
      <c r="K11" s="200">
        <v>272</v>
      </c>
      <c r="L11" s="200">
        <v>2</v>
      </c>
      <c r="M11" s="200">
        <v>2</v>
      </c>
      <c r="N11" s="200">
        <v>2204</v>
      </c>
      <c r="O11" s="200">
        <v>51</v>
      </c>
      <c r="P11" s="200">
        <v>1221</v>
      </c>
      <c r="Q11" s="96">
        <v>418</v>
      </c>
      <c r="R11" s="98">
        <v>288</v>
      </c>
      <c r="S11" s="11"/>
    </row>
    <row r="12" spans="1:19" ht="18" customHeight="1">
      <c r="A12" s="27" t="s">
        <v>29</v>
      </c>
      <c r="B12" s="96">
        <f t="shared" si="1"/>
        <v>1448</v>
      </c>
      <c r="C12" s="96">
        <f t="shared" si="1"/>
        <v>1500</v>
      </c>
      <c r="D12" s="96">
        <v>1118</v>
      </c>
      <c r="E12" s="96">
        <v>1149</v>
      </c>
      <c r="F12" s="96">
        <v>153</v>
      </c>
      <c r="G12" s="96">
        <v>169</v>
      </c>
      <c r="H12" s="96">
        <v>112</v>
      </c>
      <c r="I12" s="96">
        <v>114</v>
      </c>
      <c r="J12" s="96">
        <v>65</v>
      </c>
      <c r="K12" s="96">
        <v>68</v>
      </c>
      <c r="L12" s="96">
        <v>0</v>
      </c>
      <c r="M12" s="96">
        <v>0</v>
      </c>
      <c r="N12" s="96">
        <v>791</v>
      </c>
      <c r="O12" s="96">
        <v>14</v>
      </c>
      <c r="P12" s="96">
        <v>490</v>
      </c>
      <c r="Q12" s="96">
        <v>113</v>
      </c>
      <c r="R12" s="98">
        <v>81</v>
      </c>
      <c r="S12" s="11"/>
    </row>
    <row r="13" spans="1:19" ht="18" customHeight="1">
      <c r="A13" s="27" t="s">
        <v>30</v>
      </c>
      <c r="B13" s="96">
        <f t="shared" si="1"/>
        <v>3325</v>
      </c>
      <c r="C13" s="96">
        <f t="shared" si="1"/>
        <v>3504</v>
      </c>
      <c r="D13" s="96">
        <v>2548</v>
      </c>
      <c r="E13" s="96">
        <v>2669</v>
      </c>
      <c r="F13" s="96">
        <v>256</v>
      </c>
      <c r="G13" s="96">
        <v>299</v>
      </c>
      <c r="H13" s="96">
        <v>316</v>
      </c>
      <c r="I13" s="96">
        <v>324</v>
      </c>
      <c r="J13" s="96">
        <v>204</v>
      </c>
      <c r="K13" s="96">
        <v>211</v>
      </c>
      <c r="L13" s="96">
        <v>1</v>
      </c>
      <c r="M13" s="96">
        <v>1</v>
      </c>
      <c r="N13" s="96">
        <v>2001</v>
      </c>
      <c r="O13" s="96">
        <v>28</v>
      </c>
      <c r="P13" s="96">
        <v>1125</v>
      </c>
      <c r="Q13" s="96">
        <v>332</v>
      </c>
      <c r="R13" s="98">
        <v>243</v>
      </c>
      <c r="S13" s="11"/>
    </row>
    <row r="14" spans="1:19" ht="18" customHeight="1">
      <c r="A14" s="27" t="s">
        <v>31</v>
      </c>
      <c r="B14" s="96">
        <f t="shared" si="1"/>
        <v>1487</v>
      </c>
      <c r="C14" s="96">
        <f t="shared" si="1"/>
        <v>1550</v>
      </c>
      <c r="D14" s="96">
        <v>1257</v>
      </c>
      <c r="E14" s="96">
        <v>1290</v>
      </c>
      <c r="F14" s="96">
        <v>96</v>
      </c>
      <c r="G14" s="96">
        <v>121</v>
      </c>
      <c r="H14" s="96">
        <v>84</v>
      </c>
      <c r="I14" s="96">
        <v>87</v>
      </c>
      <c r="J14" s="96">
        <v>50</v>
      </c>
      <c r="K14" s="96">
        <v>52</v>
      </c>
      <c r="L14" s="96">
        <v>0</v>
      </c>
      <c r="M14" s="96">
        <v>0</v>
      </c>
      <c r="N14" s="96">
        <v>661</v>
      </c>
      <c r="O14" s="96">
        <v>14</v>
      </c>
      <c r="P14" s="96">
        <v>396</v>
      </c>
      <c r="Q14" s="96">
        <v>72</v>
      </c>
      <c r="R14" s="98">
        <v>44</v>
      </c>
      <c r="S14" s="11"/>
    </row>
    <row r="15" spans="1:19" ht="18" customHeight="1">
      <c r="A15" s="27" t="s">
        <v>15</v>
      </c>
      <c r="B15" s="96">
        <f t="shared" si="1"/>
        <v>1577</v>
      </c>
      <c r="C15" s="96">
        <f t="shared" si="1"/>
        <v>1657</v>
      </c>
      <c r="D15" s="96">
        <v>1341</v>
      </c>
      <c r="E15" s="96">
        <v>1411</v>
      </c>
      <c r="F15" s="96">
        <v>88</v>
      </c>
      <c r="G15" s="96">
        <v>94</v>
      </c>
      <c r="H15" s="96">
        <v>68</v>
      </c>
      <c r="I15" s="96">
        <v>70</v>
      </c>
      <c r="J15" s="96">
        <v>80</v>
      </c>
      <c r="K15" s="96">
        <v>82</v>
      </c>
      <c r="L15" s="96">
        <v>0</v>
      </c>
      <c r="M15" s="96">
        <v>0</v>
      </c>
      <c r="N15" s="96">
        <v>787</v>
      </c>
      <c r="O15" s="96">
        <v>47</v>
      </c>
      <c r="P15" s="96">
        <v>543</v>
      </c>
      <c r="Q15" s="96">
        <v>63</v>
      </c>
      <c r="R15" s="98">
        <v>32</v>
      </c>
      <c r="S15" s="11"/>
    </row>
    <row r="16" spans="1:19" ht="18" customHeight="1">
      <c r="A16" s="27" t="s">
        <v>16</v>
      </c>
      <c r="B16" s="96">
        <f t="shared" si="1"/>
        <v>3102</v>
      </c>
      <c r="C16" s="96">
        <f t="shared" si="1"/>
        <v>3189</v>
      </c>
      <c r="D16" s="96">
        <v>2632</v>
      </c>
      <c r="E16" s="96">
        <v>2690</v>
      </c>
      <c r="F16" s="96">
        <v>242</v>
      </c>
      <c r="G16" s="96">
        <v>262</v>
      </c>
      <c r="H16" s="96">
        <v>166</v>
      </c>
      <c r="I16" s="96">
        <v>173</v>
      </c>
      <c r="J16" s="96">
        <v>62</v>
      </c>
      <c r="K16" s="96">
        <v>64</v>
      </c>
      <c r="L16" s="96">
        <v>0</v>
      </c>
      <c r="M16" s="96">
        <v>0</v>
      </c>
      <c r="N16" s="96">
        <v>1473</v>
      </c>
      <c r="O16" s="96">
        <v>56</v>
      </c>
      <c r="P16" s="96">
        <v>1034</v>
      </c>
      <c r="Q16" s="96">
        <v>182</v>
      </c>
      <c r="R16" s="98">
        <v>117</v>
      </c>
      <c r="S16" s="11"/>
    </row>
    <row r="17" spans="1:19" ht="18" customHeight="1">
      <c r="A17" s="28" t="s">
        <v>32</v>
      </c>
      <c r="B17" s="99">
        <f t="shared" si="1"/>
        <v>2018</v>
      </c>
      <c r="C17" s="99">
        <f t="shared" si="1"/>
        <v>2086</v>
      </c>
      <c r="D17" s="99">
        <v>1700</v>
      </c>
      <c r="E17" s="99">
        <v>1746</v>
      </c>
      <c r="F17" s="99">
        <v>147</v>
      </c>
      <c r="G17" s="99">
        <v>164</v>
      </c>
      <c r="H17" s="99">
        <v>95</v>
      </c>
      <c r="I17" s="99">
        <v>99</v>
      </c>
      <c r="J17" s="99">
        <v>76</v>
      </c>
      <c r="K17" s="99">
        <v>77</v>
      </c>
      <c r="L17" s="99">
        <v>0</v>
      </c>
      <c r="M17" s="99">
        <v>0</v>
      </c>
      <c r="N17" s="99">
        <v>855</v>
      </c>
      <c r="O17" s="99">
        <v>28</v>
      </c>
      <c r="P17" s="99">
        <v>870</v>
      </c>
      <c r="Q17" s="99">
        <v>94</v>
      </c>
      <c r="R17" s="101">
        <v>63</v>
      </c>
      <c r="S17" s="11"/>
    </row>
    <row r="18" ht="7.5" customHeight="1"/>
    <row r="19" ht="13.5" customHeight="1">
      <c r="R19" s="5" t="s">
        <v>200</v>
      </c>
    </row>
  </sheetData>
  <sheetProtection/>
  <mergeCells count="16">
    <mergeCell ref="A4:A6"/>
    <mergeCell ref="D4:G4"/>
    <mergeCell ref="Q4:Q6"/>
    <mergeCell ref="H4:M4"/>
    <mergeCell ref="O5:O6"/>
    <mergeCell ref="P5:P6"/>
    <mergeCell ref="A2:C2"/>
    <mergeCell ref="R5:R6"/>
    <mergeCell ref="B4:C5"/>
    <mergeCell ref="D5:E5"/>
    <mergeCell ref="F5:G5"/>
    <mergeCell ref="H5:I5"/>
    <mergeCell ref="J5:K5"/>
    <mergeCell ref="L5:M5"/>
    <mergeCell ref="N4:P4"/>
    <mergeCell ref="N5:N6"/>
  </mergeCells>
  <conditionalFormatting sqref="E8:E17 G8:G17 K8:K17 I8:I17 M8:N17">
    <cfRule type="cellIs" priority="1" dxfId="0" operator="lessThan" stopIfTrue="1">
      <formula>D8</formula>
    </cfRule>
  </conditionalFormatting>
  <conditionalFormatting sqref="P8:P17">
    <cfRule type="cellIs" priority="2" dxfId="0" operator="lessThan" stopIfTrue="1">
      <formula>M8</formula>
    </cfRule>
  </conditionalFormatting>
  <conditionalFormatting sqref="O8:O17">
    <cfRule type="cellIs" priority="3" dxfId="0" operator="lessThan" stopIfTrue="1">
      <formula>M8</formula>
    </cfRule>
  </conditionalFormatting>
  <printOptions horizontalCentered="1"/>
  <pageMargins left="0.5905511811023623" right="0.5905511811023623" top="0.7874015748031497" bottom="0.7874015748031497" header="0.3937007874015748" footer="0.1968503937007874"/>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P17"/>
  <sheetViews>
    <sheetView zoomScalePageLayoutView="0" workbookViewId="0" topLeftCell="A1">
      <selection activeCell="P12" sqref="P12"/>
    </sheetView>
  </sheetViews>
  <sheetFormatPr defaultColWidth="9.00390625" defaultRowHeight="13.5"/>
  <cols>
    <col min="1" max="1" width="8.125" style="1" customWidth="1"/>
    <col min="2" max="3" width="6.00390625" style="1" customWidth="1"/>
    <col min="4" max="5" width="6.125" style="1" customWidth="1"/>
    <col min="6" max="7" width="5.625" style="1" customWidth="1"/>
    <col min="8" max="8" width="5.50390625" style="1" customWidth="1"/>
    <col min="9" max="10" width="6.00390625" style="1" customWidth="1"/>
    <col min="11" max="15" width="5.625" style="1" customWidth="1"/>
    <col min="16" max="17" width="8.625" style="1" customWidth="1"/>
    <col min="18" max="16384" width="9.00390625" style="1" customWidth="1"/>
  </cols>
  <sheetData>
    <row r="1" spans="1:3" ht="18.75" customHeight="1">
      <c r="A1" s="485" t="s">
        <v>57</v>
      </c>
      <c r="B1" s="485"/>
      <c r="C1" s="486"/>
    </row>
    <row r="2" ht="13.5" customHeight="1">
      <c r="O2" s="3" t="s">
        <v>384</v>
      </c>
    </row>
    <row r="3" spans="1:15" ht="18" customHeight="1">
      <c r="A3" s="434" t="s">
        <v>4</v>
      </c>
      <c r="B3" s="437" t="s">
        <v>68</v>
      </c>
      <c r="C3" s="482"/>
      <c r="D3" s="482"/>
      <c r="E3" s="482"/>
      <c r="F3" s="482"/>
      <c r="G3" s="482"/>
      <c r="H3" s="482"/>
      <c r="I3" s="437" t="s">
        <v>90</v>
      </c>
      <c r="J3" s="482"/>
      <c r="K3" s="482"/>
      <c r="L3" s="482"/>
      <c r="M3" s="482"/>
      <c r="N3" s="482"/>
      <c r="O3" s="491"/>
    </row>
    <row r="4" spans="1:15" ht="18" customHeight="1">
      <c r="A4" s="481"/>
      <c r="B4" s="487" t="s">
        <v>50</v>
      </c>
      <c r="C4" s="438" t="s">
        <v>77</v>
      </c>
      <c r="D4" s="492"/>
      <c r="E4" s="492"/>
      <c r="F4" s="438" t="s">
        <v>72</v>
      </c>
      <c r="G4" s="492"/>
      <c r="H4" s="492"/>
      <c r="I4" s="489" t="s">
        <v>50</v>
      </c>
      <c r="J4" s="438" t="s">
        <v>77</v>
      </c>
      <c r="K4" s="492"/>
      <c r="L4" s="492"/>
      <c r="M4" s="438" t="s">
        <v>72</v>
      </c>
      <c r="N4" s="492"/>
      <c r="O4" s="493"/>
    </row>
    <row r="5" spans="1:15" ht="18" customHeight="1">
      <c r="A5" s="481"/>
      <c r="B5" s="488"/>
      <c r="C5" s="23" t="s">
        <v>58</v>
      </c>
      <c r="D5" s="23" t="s">
        <v>59</v>
      </c>
      <c r="E5" s="23" t="s">
        <v>60</v>
      </c>
      <c r="F5" s="23" t="s">
        <v>91</v>
      </c>
      <c r="G5" s="23" t="s">
        <v>92</v>
      </c>
      <c r="H5" s="23" t="s">
        <v>61</v>
      </c>
      <c r="I5" s="490"/>
      <c r="J5" s="23" t="s">
        <v>58</v>
      </c>
      <c r="K5" s="23" t="s">
        <v>59</v>
      </c>
      <c r="L5" s="23" t="s">
        <v>60</v>
      </c>
      <c r="M5" s="23" t="s">
        <v>91</v>
      </c>
      <c r="N5" s="23" t="s">
        <v>92</v>
      </c>
      <c r="O5" s="163" t="s">
        <v>61</v>
      </c>
    </row>
    <row r="6" spans="1:16" ht="18" customHeight="1">
      <c r="A6" s="25" t="s">
        <v>6</v>
      </c>
      <c r="B6" s="275">
        <f>SUM(B7:B16)</f>
        <v>15648</v>
      </c>
      <c r="C6" s="90">
        <f>SUM(C7:C16)</f>
        <v>6604</v>
      </c>
      <c r="D6" s="90">
        <f aca="true" t="shared" si="0" ref="D6:O6">SUM(D7:D16)</f>
        <v>6437</v>
      </c>
      <c r="E6" s="90">
        <f t="shared" si="0"/>
        <v>1457</v>
      </c>
      <c r="F6" s="90">
        <f t="shared" si="0"/>
        <v>442</v>
      </c>
      <c r="G6" s="90">
        <f t="shared" si="0"/>
        <v>706</v>
      </c>
      <c r="H6" s="90">
        <f t="shared" si="0"/>
        <v>2</v>
      </c>
      <c r="I6" s="275">
        <f>SUM(I7:I16)</f>
        <v>14390</v>
      </c>
      <c r="J6" s="90">
        <f>SUM(J7:J16)</f>
        <v>6791</v>
      </c>
      <c r="K6" s="90">
        <f t="shared" si="0"/>
        <v>4842</v>
      </c>
      <c r="L6" s="90">
        <f t="shared" si="0"/>
        <v>1059</v>
      </c>
      <c r="M6" s="90">
        <f t="shared" si="0"/>
        <v>1035</v>
      </c>
      <c r="N6" s="90">
        <f t="shared" si="0"/>
        <v>654</v>
      </c>
      <c r="O6" s="92">
        <f t="shared" si="0"/>
        <v>9</v>
      </c>
      <c r="P6" s="11"/>
    </row>
    <row r="7" spans="1:16" ht="18" customHeight="1">
      <c r="A7" s="26" t="s">
        <v>27</v>
      </c>
      <c r="B7" s="93">
        <f>SUM(C7:H7)</f>
        <v>1778</v>
      </c>
      <c r="C7" s="93">
        <v>710</v>
      </c>
      <c r="D7" s="93">
        <v>711</v>
      </c>
      <c r="E7" s="93">
        <v>220</v>
      </c>
      <c r="F7" s="93">
        <v>45</v>
      </c>
      <c r="G7" s="93">
        <v>91</v>
      </c>
      <c r="H7" s="93">
        <v>1</v>
      </c>
      <c r="I7" s="93">
        <f>SUM(J7:O7)</f>
        <v>1621</v>
      </c>
      <c r="J7" s="93">
        <v>805</v>
      </c>
      <c r="K7" s="93">
        <v>596</v>
      </c>
      <c r="L7" s="93">
        <v>80</v>
      </c>
      <c r="M7" s="93">
        <v>62</v>
      </c>
      <c r="N7" s="93">
        <v>78</v>
      </c>
      <c r="O7" s="202">
        <v>0</v>
      </c>
      <c r="P7" s="11"/>
    </row>
    <row r="8" spans="1:16" ht="18" customHeight="1">
      <c r="A8" s="27" t="s">
        <v>9</v>
      </c>
      <c r="B8" s="96">
        <f>SUM(C8:H8)</f>
        <v>2454</v>
      </c>
      <c r="C8" s="96">
        <v>996</v>
      </c>
      <c r="D8" s="96">
        <v>923</v>
      </c>
      <c r="E8" s="96">
        <v>377</v>
      </c>
      <c r="F8" s="96">
        <v>72</v>
      </c>
      <c r="G8" s="200">
        <v>86</v>
      </c>
      <c r="H8" s="200">
        <v>0</v>
      </c>
      <c r="I8" s="96">
        <f aca="true" t="shared" si="1" ref="I8:I16">SUM(J8:O8)</f>
        <v>2231</v>
      </c>
      <c r="J8" s="96">
        <v>1160</v>
      </c>
      <c r="K8" s="96">
        <v>658</v>
      </c>
      <c r="L8" s="96">
        <v>227</v>
      </c>
      <c r="M8" s="96">
        <v>140</v>
      </c>
      <c r="N8" s="96">
        <v>46</v>
      </c>
      <c r="O8" s="201">
        <v>0</v>
      </c>
      <c r="P8" s="11"/>
    </row>
    <row r="9" spans="1:16" ht="18" customHeight="1">
      <c r="A9" s="27" t="s">
        <v>10</v>
      </c>
      <c r="B9" s="96">
        <f aca="true" t="shared" si="2" ref="B9:B16">SUM(C9:H9)</f>
        <v>2256</v>
      </c>
      <c r="C9" s="96">
        <v>957</v>
      </c>
      <c r="D9" s="96">
        <v>808</v>
      </c>
      <c r="E9" s="96">
        <v>246</v>
      </c>
      <c r="F9" s="96">
        <v>92</v>
      </c>
      <c r="G9" s="200">
        <v>153</v>
      </c>
      <c r="H9" s="200">
        <v>0</v>
      </c>
      <c r="I9" s="96">
        <f t="shared" si="1"/>
        <v>2056</v>
      </c>
      <c r="J9" s="96">
        <v>980</v>
      </c>
      <c r="K9" s="96">
        <v>457</v>
      </c>
      <c r="L9" s="96">
        <v>271</v>
      </c>
      <c r="M9" s="96">
        <v>177</v>
      </c>
      <c r="N9" s="96">
        <v>167</v>
      </c>
      <c r="O9" s="98">
        <v>4</v>
      </c>
      <c r="P9" s="11"/>
    </row>
    <row r="10" spans="1:16" ht="18" customHeight="1">
      <c r="A10" s="27" t="s">
        <v>28</v>
      </c>
      <c r="B10" s="96">
        <f t="shared" si="2"/>
        <v>1786</v>
      </c>
      <c r="C10" s="96">
        <v>682</v>
      </c>
      <c r="D10" s="96">
        <v>885</v>
      </c>
      <c r="E10" s="96">
        <v>100</v>
      </c>
      <c r="F10" s="96">
        <v>41</v>
      </c>
      <c r="G10" s="96">
        <v>78</v>
      </c>
      <c r="H10" s="96">
        <v>0</v>
      </c>
      <c r="I10" s="96">
        <f t="shared" si="1"/>
        <v>1561</v>
      </c>
      <c r="J10" s="96">
        <v>565</v>
      </c>
      <c r="K10" s="96">
        <v>692</v>
      </c>
      <c r="L10" s="96">
        <v>78</v>
      </c>
      <c r="M10" s="96">
        <v>143</v>
      </c>
      <c r="N10" s="96">
        <v>82</v>
      </c>
      <c r="O10" s="98">
        <v>1</v>
      </c>
      <c r="P10" s="11"/>
    </row>
    <row r="11" spans="1:16" ht="18" customHeight="1">
      <c r="A11" s="27" t="s">
        <v>29</v>
      </c>
      <c r="B11" s="96">
        <f t="shared" si="2"/>
        <v>794</v>
      </c>
      <c r="C11" s="96">
        <v>334</v>
      </c>
      <c r="D11" s="96">
        <v>369</v>
      </c>
      <c r="E11" s="96">
        <v>59</v>
      </c>
      <c r="F11" s="96">
        <v>14</v>
      </c>
      <c r="G11" s="96">
        <v>18</v>
      </c>
      <c r="H11" s="96">
        <v>0</v>
      </c>
      <c r="I11" s="96">
        <f t="shared" si="1"/>
        <v>824</v>
      </c>
      <c r="J11" s="96">
        <v>337</v>
      </c>
      <c r="K11" s="96">
        <v>301</v>
      </c>
      <c r="L11" s="96">
        <v>96</v>
      </c>
      <c r="M11" s="96">
        <v>63</v>
      </c>
      <c r="N11" s="96">
        <v>27</v>
      </c>
      <c r="O11" s="98">
        <v>0</v>
      </c>
      <c r="P11" s="11"/>
    </row>
    <row r="12" spans="1:16" ht="18" customHeight="1">
      <c r="A12" s="27" t="s">
        <v>30</v>
      </c>
      <c r="B12" s="96">
        <f t="shared" si="2"/>
        <v>1969</v>
      </c>
      <c r="C12" s="96">
        <v>785</v>
      </c>
      <c r="D12" s="96">
        <v>895</v>
      </c>
      <c r="E12" s="96">
        <v>153</v>
      </c>
      <c r="F12" s="96">
        <v>58</v>
      </c>
      <c r="G12" s="96">
        <v>77</v>
      </c>
      <c r="H12" s="96">
        <v>1</v>
      </c>
      <c r="I12" s="96">
        <f t="shared" si="1"/>
        <v>1450</v>
      </c>
      <c r="J12" s="96">
        <v>452</v>
      </c>
      <c r="K12" s="96">
        <v>639</v>
      </c>
      <c r="L12" s="96">
        <v>174</v>
      </c>
      <c r="M12" s="96">
        <v>139</v>
      </c>
      <c r="N12" s="96">
        <v>45</v>
      </c>
      <c r="O12" s="98">
        <v>1</v>
      </c>
      <c r="P12" s="11"/>
    </row>
    <row r="13" spans="1:16" ht="18" customHeight="1">
      <c r="A13" s="27" t="s">
        <v>31</v>
      </c>
      <c r="B13" s="96">
        <f t="shared" si="2"/>
        <v>873</v>
      </c>
      <c r="C13" s="96">
        <v>396</v>
      </c>
      <c r="D13" s="96">
        <v>341</v>
      </c>
      <c r="E13" s="96">
        <v>78</v>
      </c>
      <c r="F13" s="96">
        <v>17</v>
      </c>
      <c r="G13" s="96">
        <v>41</v>
      </c>
      <c r="H13" s="96">
        <v>0</v>
      </c>
      <c r="I13" s="96">
        <f t="shared" si="1"/>
        <v>917</v>
      </c>
      <c r="J13" s="96">
        <v>500</v>
      </c>
      <c r="K13" s="96">
        <v>279</v>
      </c>
      <c r="L13" s="96">
        <v>46</v>
      </c>
      <c r="M13" s="96">
        <v>65</v>
      </c>
      <c r="N13" s="96">
        <v>27</v>
      </c>
      <c r="O13" s="98">
        <v>0</v>
      </c>
      <c r="P13" s="11"/>
    </row>
    <row r="14" spans="1:16" ht="18" customHeight="1">
      <c r="A14" s="27" t="s">
        <v>15</v>
      </c>
      <c r="B14" s="96">
        <f t="shared" si="2"/>
        <v>928</v>
      </c>
      <c r="C14" s="96">
        <v>451</v>
      </c>
      <c r="D14" s="96">
        <v>311</v>
      </c>
      <c r="E14" s="96">
        <v>90</v>
      </c>
      <c r="F14" s="96">
        <v>17</v>
      </c>
      <c r="G14" s="96">
        <v>59</v>
      </c>
      <c r="H14" s="96">
        <v>0</v>
      </c>
      <c r="I14" s="96">
        <f t="shared" si="1"/>
        <v>889</v>
      </c>
      <c r="J14" s="96">
        <v>425</v>
      </c>
      <c r="K14" s="96">
        <v>347</v>
      </c>
      <c r="L14" s="96">
        <v>23</v>
      </c>
      <c r="M14" s="96">
        <v>39</v>
      </c>
      <c r="N14" s="96">
        <v>55</v>
      </c>
      <c r="O14" s="201">
        <v>0</v>
      </c>
      <c r="P14" s="11"/>
    </row>
    <row r="15" spans="1:16" ht="18" customHeight="1">
      <c r="A15" s="27" t="s">
        <v>16</v>
      </c>
      <c r="B15" s="96">
        <f t="shared" si="2"/>
        <v>1701</v>
      </c>
      <c r="C15" s="96">
        <v>715</v>
      </c>
      <c r="D15" s="96">
        <v>756</v>
      </c>
      <c r="E15" s="96">
        <v>91</v>
      </c>
      <c r="F15" s="96">
        <v>73</v>
      </c>
      <c r="G15" s="96">
        <v>66</v>
      </c>
      <c r="H15" s="96">
        <v>0</v>
      </c>
      <c r="I15" s="96">
        <f t="shared" si="1"/>
        <v>1657</v>
      </c>
      <c r="J15" s="96">
        <v>852</v>
      </c>
      <c r="K15" s="96">
        <v>553</v>
      </c>
      <c r="L15" s="96">
        <v>52</v>
      </c>
      <c r="M15" s="96">
        <v>133</v>
      </c>
      <c r="N15" s="96">
        <v>66</v>
      </c>
      <c r="O15" s="98">
        <v>1</v>
      </c>
      <c r="P15" s="11"/>
    </row>
    <row r="16" spans="1:16" ht="18" customHeight="1">
      <c r="A16" s="28" t="s">
        <v>32</v>
      </c>
      <c r="B16" s="99">
        <f t="shared" si="2"/>
        <v>1109</v>
      </c>
      <c r="C16" s="99">
        <v>578</v>
      </c>
      <c r="D16" s="99">
        <v>438</v>
      </c>
      <c r="E16" s="99">
        <v>43</v>
      </c>
      <c r="F16" s="99">
        <v>13</v>
      </c>
      <c r="G16" s="99">
        <v>37</v>
      </c>
      <c r="H16" s="99">
        <v>0</v>
      </c>
      <c r="I16" s="99">
        <f t="shared" si="1"/>
        <v>1184</v>
      </c>
      <c r="J16" s="99">
        <v>715</v>
      </c>
      <c r="K16" s="99">
        <v>320</v>
      </c>
      <c r="L16" s="99">
        <v>12</v>
      </c>
      <c r="M16" s="99">
        <v>74</v>
      </c>
      <c r="N16" s="99">
        <v>61</v>
      </c>
      <c r="O16" s="101">
        <v>2</v>
      </c>
      <c r="P16" s="11"/>
    </row>
    <row r="17" ht="16.5" customHeight="1">
      <c r="O17" s="5" t="s">
        <v>200</v>
      </c>
    </row>
  </sheetData>
  <sheetProtection/>
  <mergeCells count="10">
    <mergeCell ref="A1:C1"/>
    <mergeCell ref="B4:B5"/>
    <mergeCell ref="I4:I5"/>
    <mergeCell ref="B3:H3"/>
    <mergeCell ref="I3:O3"/>
    <mergeCell ref="A3:A5"/>
    <mergeCell ref="J4:L4"/>
    <mergeCell ref="M4:O4"/>
    <mergeCell ref="C4:E4"/>
    <mergeCell ref="F4:H4"/>
  </mergeCells>
  <printOptions horizontalCentered="1"/>
  <pageMargins left="0.6692913385826772" right="0.6692913385826772" top="5.118110236220473" bottom="0" header="0.3937007874015748"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19"/>
  <sheetViews>
    <sheetView zoomScalePageLayoutView="0" workbookViewId="0" topLeftCell="A1">
      <selection activeCell="R22" sqref="R22"/>
    </sheetView>
  </sheetViews>
  <sheetFormatPr defaultColWidth="9.00390625" defaultRowHeight="13.5"/>
  <cols>
    <col min="1" max="1" width="8.125" style="1" customWidth="1"/>
    <col min="2" max="12" width="6.375" style="1" customWidth="1"/>
    <col min="13" max="18" width="4.875" style="1" customWidth="1"/>
    <col min="19" max="19" width="8.125" style="1" customWidth="1"/>
    <col min="20" max="16384" width="9.00390625" style="1" customWidth="1"/>
  </cols>
  <sheetData>
    <row r="1" spans="1:4" ht="18.75" customHeight="1">
      <c r="A1" s="2" t="s">
        <v>321</v>
      </c>
      <c r="B1" s="20"/>
      <c r="C1" s="20"/>
      <c r="D1" s="20"/>
    </row>
    <row r="2" spans="1:4" ht="18.75" customHeight="1">
      <c r="A2" s="476" t="s">
        <v>283</v>
      </c>
      <c r="B2" s="476"/>
      <c r="C2" s="501"/>
      <c r="D2" s="20"/>
    </row>
    <row r="3" spans="12:18" ht="13.5" customHeight="1">
      <c r="L3" s="304"/>
      <c r="M3" s="3" t="s">
        <v>384</v>
      </c>
      <c r="R3" s="304"/>
    </row>
    <row r="4" spans="1:13" ht="18" customHeight="1">
      <c r="A4" s="434" t="s">
        <v>4</v>
      </c>
      <c r="B4" s="502" t="s">
        <v>70</v>
      </c>
      <c r="C4" s="494" t="s">
        <v>5</v>
      </c>
      <c r="D4" s="504"/>
      <c r="E4" s="507" t="s">
        <v>284</v>
      </c>
      <c r="F4" s="508"/>
      <c r="G4" s="509"/>
      <c r="H4" s="494" t="s">
        <v>285</v>
      </c>
      <c r="I4" s="512"/>
      <c r="J4" s="513"/>
      <c r="K4" s="494" t="s">
        <v>83</v>
      </c>
      <c r="L4" s="495"/>
      <c r="M4" s="498" t="s">
        <v>78</v>
      </c>
    </row>
    <row r="5" spans="1:13" ht="18" customHeight="1">
      <c r="A5" s="481"/>
      <c r="B5" s="503"/>
      <c r="C5" s="505"/>
      <c r="D5" s="506"/>
      <c r="E5" s="510"/>
      <c r="F5" s="477"/>
      <c r="G5" s="511"/>
      <c r="H5" s="514"/>
      <c r="I5" s="515"/>
      <c r="J5" s="516"/>
      <c r="K5" s="496"/>
      <c r="L5" s="497"/>
      <c r="M5" s="499"/>
    </row>
    <row r="6" spans="1:13" ht="18" customHeight="1">
      <c r="A6" s="481"/>
      <c r="B6" s="503"/>
      <c r="C6" s="23" t="s">
        <v>22</v>
      </c>
      <c r="D6" s="23" t="s">
        <v>26</v>
      </c>
      <c r="E6" s="24" t="s">
        <v>82</v>
      </c>
      <c r="F6" s="199" t="s">
        <v>59</v>
      </c>
      <c r="G6" s="198" t="s">
        <v>60</v>
      </c>
      <c r="H6" s="198" t="s">
        <v>79</v>
      </c>
      <c r="I6" s="198" t="s">
        <v>92</v>
      </c>
      <c r="J6" s="198" t="s">
        <v>61</v>
      </c>
      <c r="K6" s="198" t="s">
        <v>86</v>
      </c>
      <c r="L6" s="198" t="s">
        <v>88</v>
      </c>
      <c r="M6" s="500"/>
    </row>
    <row r="7" spans="1:14" ht="18" customHeight="1">
      <c r="A7" s="25" t="s">
        <v>6</v>
      </c>
      <c r="B7" s="90">
        <f aca="true" t="shared" si="0" ref="B7:G7">SUM(B8:B17)</f>
        <v>14668</v>
      </c>
      <c r="C7" s="90">
        <f t="shared" si="0"/>
        <v>14292</v>
      </c>
      <c r="D7" s="90">
        <f t="shared" si="0"/>
        <v>15747</v>
      </c>
      <c r="E7" s="90">
        <f t="shared" si="0"/>
        <v>7118</v>
      </c>
      <c r="F7" s="90">
        <f t="shared" si="0"/>
        <v>5161</v>
      </c>
      <c r="G7" s="90">
        <f t="shared" si="0"/>
        <v>1011</v>
      </c>
      <c r="H7" s="90">
        <f aca="true" t="shared" si="1" ref="H7:M7">SUM(H8:H17)</f>
        <v>374</v>
      </c>
      <c r="I7" s="90">
        <f t="shared" si="1"/>
        <v>626</v>
      </c>
      <c r="J7" s="90">
        <f t="shared" si="1"/>
        <v>2</v>
      </c>
      <c r="K7" s="90">
        <f t="shared" si="1"/>
        <v>6563</v>
      </c>
      <c r="L7" s="90">
        <f t="shared" si="1"/>
        <v>3370</v>
      </c>
      <c r="M7" s="92">
        <f t="shared" si="1"/>
        <v>352</v>
      </c>
      <c r="N7" s="11"/>
    </row>
    <row r="8" spans="1:14" ht="18" customHeight="1">
      <c r="A8" s="26" t="s">
        <v>27</v>
      </c>
      <c r="B8" s="93">
        <v>1640</v>
      </c>
      <c r="C8" s="93">
        <v>1609</v>
      </c>
      <c r="D8" s="93">
        <v>1859</v>
      </c>
      <c r="E8" s="93">
        <v>844</v>
      </c>
      <c r="F8" s="93">
        <v>511</v>
      </c>
      <c r="G8" s="93">
        <v>135</v>
      </c>
      <c r="H8" s="93">
        <v>38</v>
      </c>
      <c r="I8" s="93">
        <v>79</v>
      </c>
      <c r="J8" s="93">
        <v>2</v>
      </c>
      <c r="K8" s="95">
        <v>638</v>
      </c>
      <c r="L8" s="95">
        <v>342</v>
      </c>
      <c r="M8" s="95">
        <v>39</v>
      </c>
      <c r="N8" s="11"/>
    </row>
    <row r="9" spans="1:14" ht="18" customHeight="1">
      <c r="A9" s="27" t="s">
        <v>9</v>
      </c>
      <c r="B9" s="96">
        <v>2257</v>
      </c>
      <c r="C9" s="96">
        <v>2192</v>
      </c>
      <c r="D9" s="96">
        <v>2443</v>
      </c>
      <c r="E9" s="96">
        <v>1021</v>
      </c>
      <c r="F9" s="96">
        <v>772</v>
      </c>
      <c r="G9" s="96">
        <v>267</v>
      </c>
      <c r="H9" s="96">
        <v>59</v>
      </c>
      <c r="I9" s="96">
        <v>73</v>
      </c>
      <c r="J9" s="200">
        <v>0</v>
      </c>
      <c r="K9" s="201">
        <v>1099</v>
      </c>
      <c r="L9" s="201">
        <v>571</v>
      </c>
      <c r="M9" s="98">
        <v>57</v>
      </c>
      <c r="N9" s="11"/>
    </row>
    <row r="10" spans="1:14" ht="18" customHeight="1">
      <c r="A10" s="27" t="s">
        <v>10</v>
      </c>
      <c r="B10" s="96">
        <v>2162</v>
      </c>
      <c r="C10" s="96">
        <v>2094</v>
      </c>
      <c r="D10" s="96">
        <v>2276</v>
      </c>
      <c r="E10" s="96">
        <v>1114</v>
      </c>
      <c r="F10" s="96">
        <v>581</v>
      </c>
      <c r="G10" s="96">
        <v>181</v>
      </c>
      <c r="H10" s="96">
        <v>74</v>
      </c>
      <c r="I10" s="96">
        <v>144</v>
      </c>
      <c r="J10" s="200">
        <v>0</v>
      </c>
      <c r="K10" s="201">
        <v>921</v>
      </c>
      <c r="L10" s="201">
        <v>467</v>
      </c>
      <c r="M10" s="98">
        <v>76</v>
      </c>
      <c r="N10" s="11"/>
    </row>
    <row r="11" spans="1:14" ht="18" customHeight="1">
      <c r="A11" s="27" t="s">
        <v>28</v>
      </c>
      <c r="B11" s="96">
        <v>1740</v>
      </c>
      <c r="C11" s="96">
        <v>1686</v>
      </c>
      <c r="D11" s="96">
        <v>1796</v>
      </c>
      <c r="E11" s="96">
        <v>773</v>
      </c>
      <c r="F11" s="96">
        <v>745</v>
      </c>
      <c r="G11" s="96">
        <v>63</v>
      </c>
      <c r="H11" s="96">
        <v>40</v>
      </c>
      <c r="I11" s="96">
        <v>65</v>
      </c>
      <c r="J11" s="96">
        <v>0</v>
      </c>
      <c r="K11" s="98">
        <v>790</v>
      </c>
      <c r="L11" s="98">
        <v>354</v>
      </c>
      <c r="M11" s="98">
        <v>37</v>
      </c>
      <c r="N11" s="11"/>
    </row>
    <row r="12" spans="1:14" ht="18" customHeight="1">
      <c r="A12" s="27" t="s">
        <v>29</v>
      </c>
      <c r="B12" s="96">
        <v>767</v>
      </c>
      <c r="C12" s="96">
        <v>750</v>
      </c>
      <c r="D12" s="96">
        <v>848</v>
      </c>
      <c r="E12" s="96">
        <v>389</v>
      </c>
      <c r="F12" s="96">
        <v>284</v>
      </c>
      <c r="G12" s="96">
        <v>50</v>
      </c>
      <c r="H12" s="96">
        <v>14</v>
      </c>
      <c r="I12" s="96">
        <v>13</v>
      </c>
      <c r="J12" s="96">
        <v>0</v>
      </c>
      <c r="K12" s="98">
        <v>369</v>
      </c>
      <c r="L12" s="98">
        <v>183</v>
      </c>
      <c r="M12" s="98">
        <v>14</v>
      </c>
      <c r="N12" s="11"/>
    </row>
    <row r="13" spans="1:14" ht="18" customHeight="1">
      <c r="A13" s="27" t="s">
        <v>30</v>
      </c>
      <c r="B13" s="96">
        <v>1699</v>
      </c>
      <c r="C13" s="96">
        <v>1660</v>
      </c>
      <c r="D13" s="96">
        <v>1849</v>
      </c>
      <c r="E13" s="96">
        <v>739</v>
      </c>
      <c r="F13" s="96">
        <v>729</v>
      </c>
      <c r="G13" s="96">
        <v>80</v>
      </c>
      <c r="H13" s="96">
        <v>45</v>
      </c>
      <c r="I13" s="96">
        <v>67</v>
      </c>
      <c r="J13" s="96">
        <v>0</v>
      </c>
      <c r="K13" s="98">
        <v>931</v>
      </c>
      <c r="L13" s="98">
        <v>503</v>
      </c>
      <c r="M13" s="98">
        <v>37</v>
      </c>
      <c r="N13" s="11"/>
    </row>
    <row r="14" spans="1:14" ht="18" customHeight="1">
      <c r="A14" s="27" t="s">
        <v>31</v>
      </c>
      <c r="B14" s="96">
        <v>830</v>
      </c>
      <c r="C14" s="96">
        <v>809</v>
      </c>
      <c r="D14" s="96">
        <v>918</v>
      </c>
      <c r="E14" s="96">
        <v>395</v>
      </c>
      <c r="F14" s="96">
        <v>301</v>
      </c>
      <c r="G14" s="96">
        <v>60</v>
      </c>
      <c r="H14" s="96">
        <v>15</v>
      </c>
      <c r="I14" s="96">
        <v>38</v>
      </c>
      <c r="J14" s="96">
        <v>0</v>
      </c>
      <c r="K14" s="98">
        <v>344</v>
      </c>
      <c r="L14" s="98">
        <v>188</v>
      </c>
      <c r="M14" s="98">
        <v>15</v>
      </c>
      <c r="N14" s="11"/>
    </row>
    <row r="15" spans="1:14" ht="18" customHeight="1">
      <c r="A15" s="27" t="s">
        <v>15</v>
      </c>
      <c r="B15" s="96">
        <v>851</v>
      </c>
      <c r="C15" s="96">
        <v>841</v>
      </c>
      <c r="D15" s="96">
        <v>971</v>
      </c>
      <c r="E15" s="96">
        <v>467</v>
      </c>
      <c r="F15" s="96">
        <v>238</v>
      </c>
      <c r="G15" s="96">
        <v>72</v>
      </c>
      <c r="H15" s="96">
        <v>12</v>
      </c>
      <c r="I15" s="96">
        <v>52</v>
      </c>
      <c r="J15" s="96">
        <v>0</v>
      </c>
      <c r="K15" s="98">
        <v>370</v>
      </c>
      <c r="L15" s="98">
        <v>202</v>
      </c>
      <c r="M15" s="98">
        <v>9</v>
      </c>
      <c r="N15" s="11"/>
    </row>
    <row r="16" spans="1:14" ht="18" customHeight="1">
      <c r="A16" s="27" t="s">
        <v>16</v>
      </c>
      <c r="B16" s="96">
        <v>1659</v>
      </c>
      <c r="C16" s="96">
        <v>1607</v>
      </c>
      <c r="D16" s="96">
        <v>1705</v>
      </c>
      <c r="E16" s="96">
        <v>783</v>
      </c>
      <c r="F16" s="96">
        <v>631</v>
      </c>
      <c r="G16" s="96">
        <v>67</v>
      </c>
      <c r="H16" s="96">
        <v>67</v>
      </c>
      <c r="I16" s="96">
        <v>59</v>
      </c>
      <c r="J16" s="96">
        <v>0</v>
      </c>
      <c r="K16" s="98">
        <v>687</v>
      </c>
      <c r="L16" s="98">
        <v>375</v>
      </c>
      <c r="M16" s="98">
        <v>63</v>
      </c>
      <c r="N16" s="11"/>
    </row>
    <row r="17" spans="1:14" ht="18" customHeight="1">
      <c r="A17" s="28" t="s">
        <v>32</v>
      </c>
      <c r="B17" s="99">
        <v>1063</v>
      </c>
      <c r="C17" s="99">
        <v>1044</v>
      </c>
      <c r="D17" s="99">
        <v>1082</v>
      </c>
      <c r="E17" s="99">
        <v>593</v>
      </c>
      <c r="F17" s="99">
        <v>369</v>
      </c>
      <c r="G17" s="99">
        <v>36</v>
      </c>
      <c r="H17" s="99">
        <v>10</v>
      </c>
      <c r="I17" s="99">
        <v>36</v>
      </c>
      <c r="J17" s="305">
        <v>0</v>
      </c>
      <c r="K17" s="306">
        <v>414</v>
      </c>
      <c r="L17" s="306">
        <v>185</v>
      </c>
      <c r="M17" s="101">
        <v>5</v>
      </c>
      <c r="N17" s="11"/>
    </row>
    <row r="18" spans="7:18" ht="16.5" customHeight="1">
      <c r="G18" s="195"/>
      <c r="H18" s="195"/>
      <c r="I18" s="195"/>
      <c r="J18" s="195"/>
      <c r="K18" s="195"/>
      <c r="L18" s="195"/>
      <c r="M18" s="5" t="s">
        <v>200</v>
      </c>
      <c r="N18" s="5"/>
      <c r="Q18" s="7"/>
      <c r="R18" s="5"/>
    </row>
    <row r="19" spans="10:13" ht="13.5">
      <c r="J19" s="304"/>
      <c r="K19" s="304"/>
      <c r="L19" s="304"/>
      <c r="M19" s="304"/>
    </row>
  </sheetData>
  <sheetProtection/>
  <mergeCells count="8">
    <mergeCell ref="K4:L5"/>
    <mergeCell ref="M4:M6"/>
    <mergeCell ref="A2:C2"/>
    <mergeCell ref="A4:A6"/>
    <mergeCell ref="B4:B6"/>
    <mergeCell ref="C4:D5"/>
    <mergeCell ref="E4:G5"/>
    <mergeCell ref="H4:J5"/>
  </mergeCells>
  <conditionalFormatting sqref="D8:D17">
    <cfRule type="cellIs" priority="1" dxfId="0" operator="lessThan" stopIfTrue="1">
      <formula>C8</formula>
    </cfRule>
  </conditionalFormatting>
  <printOptions/>
  <pageMargins left="0.7874015748031497" right="0.7086614173228347" top="0.7874015748031497" bottom="0.7480314960629921" header="0.3937007874015748"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18"/>
  <sheetViews>
    <sheetView zoomScalePageLayoutView="0" workbookViewId="0" topLeftCell="A1">
      <selection activeCell="L6" sqref="L6:L15"/>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3" ht="18.75" customHeight="1">
      <c r="A1" s="6" t="s">
        <v>205</v>
      </c>
      <c r="B1" s="6"/>
      <c r="C1" s="6"/>
    </row>
    <row r="2" spans="1:12" ht="13.5">
      <c r="A2" s="6"/>
      <c r="B2" s="6"/>
      <c r="C2" s="6"/>
      <c r="L2" s="22" t="s">
        <v>307</v>
      </c>
    </row>
    <row r="3" spans="1:12" ht="18" customHeight="1">
      <c r="A3" s="435" t="s">
        <v>4</v>
      </c>
      <c r="B3" s="517" t="s">
        <v>5</v>
      </c>
      <c r="C3" s="521" t="s">
        <v>206</v>
      </c>
      <c r="D3" s="521"/>
      <c r="E3" s="521"/>
      <c r="F3" s="521" t="s">
        <v>207</v>
      </c>
      <c r="G3" s="522"/>
      <c r="H3" s="522"/>
      <c r="I3" s="522"/>
      <c r="J3" s="517" t="s">
        <v>208</v>
      </c>
      <c r="K3" s="517"/>
      <c r="L3" s="518" t="s">
        <v>303</v>
      </c>
    </row>
    <row r="4" spans="1:12" ht="18" customHeight="1">
      <c r="A4" s="520"/>
      <c r="B4" s="490"/>
      <c r="C4" s="23" t="s">
        <v>33</v>
      </c>
      <c r="D4" s="23" t="s">
        <v>209</v>
      </c>
      <c r="E4" s="23" t="s">
        <v>210</v>
      </c>
      <c r="F4" s="23" t="s">
        <v>33</v>
      </c>
      <c r="G4" s="23" t="s">
        <v>211</v>
      </c>
      <c r="H4" s="23" t="s">
        <v>212</v>
      </c>
      <c r="I4" s="23" t="s">
        <v>213</v>
      </c>
      <c r="J4" s="23" t="s">
        <v>33</v>
      </c>
      <c r="K4" s="24" t="s">
        <v>214</v>
      </c>
      <c r="L4" s="519"/>
    </row>
    <row r="5" spans="1:12" ht="21" customHeight="1">
      <c r="A5" s="25" t="s">
        <v>6</v>
      </c>
      <c r="B5" s="90">
        <f>SUM(B6,B7,B8,B9,B10,B11,B12,B13,B14,B15)</f>
        <v>0</v>
      </c>
      <c r="C5" s="90">
        <f aca="true" t="shared" si="0" ref="C5:J5">SUM(C6,C7,C8,C9,C10,C11,C12,C13,C14,C15)</f>
        <v>0</v>
      </c>
      <c r="D5" s="90">
        <f t="shared" si="0"/>
        <v>0</v>
      </c>
      <c r="E5" s="90">
        <f t="shared" si="0"/>
        <v>0</v>
      </c>
      <c r="F5" s="90">
        <f t="shared" si="0"/>
        <v>0</v>
      </c>
      <c r="G5" s="90">
        <f t="shared" si="0"/>
        <v>0</v>
      </c>
      <c r="H5" s="90">
        <f t="shared" si="0"/>
        <v>0</v>
      </c>
      <c r="I5" s="90">
        <f t="shared" si="0"/>
        <v>0</v>
      </c>
      <c r="J5" s="90">
        <f t="shared" si="0"/>
        <v>0</v>
      </c>
      <c r="K5" s="91" t="e">
        <f>ROUND(J5/B5,2)</f>
        <v>#DIV/0!</v>
      </c>
      <c r="L5" s="92">
        <f>SUM(L6,L7,L8,L9,L10,L11,L12,L13,L14,L15)</f>
        <v>0</v>
      </c>
    </row>
    <row r="6" spans="1:12" ht="21" customHeight="1">
      <c r="A6" s="26" t="s">
        <v>27</v>
      </c>
      <c r="B6" s="93">
        <f>C6+F6</f>
        <v>0</v>
      </c>
      <c r="C6" s="93">
        <f>SUM(D6:E6)</f>
        <v>0</v>
      </c>
      <c r="D6" s="93"/>
      <c r="E6" s="93"/>
      <c r="F6" s="93">
        <f>SUM(G6:I6)</f>
        <v>0</v>
      </c>
      <c r="G6" s="93"/>
      <c r="H6" s="93"/>
      <c r="I6" s="93"/>
      <c r="J6" s="93"/>
      <c r="K6" s="94" t="e">
        <f aca="true" t="shared" si="1" ref="K6:K15">ROUND(J6/B6,2)</f>
        <v>#DIV/0!</v>
      </c>
      <c r="L6" s="95"/>
    </row>
    <row r="7" spans="1:12" ht="21" customHeight="1">
      <c r="A7" s="27" t="s">
        <v>9</v>
      </c>
      <c r="B7" s="96">
        <f aca="true" t="shared" si="2" ref="B7:B15">C7+F7</f>
        <v>0</v>
      </c>
      <c r="C7" s="96">
        <f aca="true" t="shared" si="3" ref="C7:C15">SUM(D7:E7)</f>
        <v>0</v>
      </c>
      <c r="D7" s="96"/>
      <c r="E7" s="96"/>
      <c r="F7" s="96">
        <f aca="true" t="shared" si="4" ref="F7:F15">SUM(G7:I7)</f>
        <v>0</v>
      </c>
      <c r="G7" s="96"/>
      <c r="H7" s="96"/>
      <c r="I7" s="96"/>
      <c r="J7" s="96"/>
      <c r="K7" s="97" t="e">
        <f t="shared" si="1"/>
        <v>#DIV/0!</v>
      </c>
      <c r="L7" s="98"/>
    </row>
    <row r="8" spans="1:12" ht="21" customHeight="1">
      <c r="A8" s="27" t="s">
        <v>10</v>
      </c>
      <c r="B8" s="96">
        <f t="shared" si="2"/>
        <v>0</v>
      </c>
      <c r="C8" s="96">
        <f t="shared" si="3"/>
        <v>0</v>
      </c>
      <c r="D8" s="96"/>
      <c r="E8" s="96"/>
      <c r="F8" s="96">
        <f t="shared" si="4"/>
        <v>0</v>
      </c>
      <c r="G8" s="96"/>
      <c r="H8" s="96"/>
      <c r="I8" s="96"/>
      <c r="J8" s="96"/>
      <c r="K8" s="97" t="e">
        <f t="shared" si="1"/>
        <v>#DIV/0!</v>
      </c>
      <c r="L8" s="98"/>
    </row>
    <row r="9" spans="1:12" ht="21" customHeight="1">
      <c r="A9" s="27" t="s">
        <v>28</v>
      </c>
      <c r="B9" s="96">
        <f t="shared" si="2"/>
        <v>0</v>
      </c>
      <c r="C9" s="96">
        <f t="shared" si="3"/>
        <v>0</v>
      </c>
      <c r="D9" s="96"/>
      <c r="E9" s="96"/>
      <c r="F9" s="96">
        <f t="shared" si="4"/>
        <v>0</v>
      </c>
      <c r="G9" s="96"/>
      <c r="H9" s="96"/>
      <c r="I9" s="96"/>
      <c r="J9" s="96"/>
      <c r="K9" s="97" t="e">
        <f t="shared" si="1"/>
        <v>#DIV/0!</v>
      </c>
      <c r="L9" s="98"/>
    </row>
    <row r="10" spans="1:12" ht="21" customHeight="1">
      <c r="A10" s="27" t="s">
        <v>29</v>
      </c>
      <c r="B10" s="96">
        <f t="shared" si="2"/>
        <v>0</v>
      </c>
      <c r="C10" s="96">
        <f t="shared" si="3"/>
        <v>0</v>
      </c>
      <c r="D10" s="96"/>
      <c r="E10" s="96"/>
      <c r="F10" s="96">
        <f t="shared" si="4"/>
        <v>0</v>
      </c>
      <c r="G10" s="96"/>
      <c r="H10" s="96"/>
      <c r="I10" s="96"/>
      <c r="J10" s="96"/>
      <c r="K10" s="97" t="e">
        <f t="shared" si="1"/>
        <v>#DIV/0!</v>
      </c>
      <c r="L10" s="98"/>
    </row>
    <row r="11" spans="1:12" ht="21" customHeight="1">
      <c r="A11" s="27" t="s">
        <v>30</v>
      </c>
      <c r="B11" s="96">
        <f t="shared" si="2"/>
        <v>0</v>
      </c>
      <c r="C11" s="96">
        <f t="shared" si="3"/>
        <v>0</v>
      </c>
      <c r="D11" s="96"/>
      <c r="E11" s="96"/>
      <c r="F11" s="96">
        <f t="shared" si="4"/>
        <v>0</v>
      </c>
      <c r="G11" s="96"/>
      <c r="H11" s="96"/>
      <c r="I11" s="96"/>
      <c r="J11" s="96"/>
      <c r="K11" s="97" t="e">
        <f t="shared" si="1"/>
        <v>#DIV/0!</v>
      </c>
      <c r="L11" s="98"/>
    </row>
    <row r="12" spans="1:12" ht="21" customHeight="1">
      <c r="A12" s="27" t="s">
        <v>31</v>
      </c>
      <c r="B12" s="96">
        <f t="shared" si="2"/>
        <v>0</v>
      </c>
      <c r="C12" s="96">
        <f t="shared" si="3"/>
        <v>0</v>
      </c>
      <c r="D12" s="96"/>
      <c r="E12" s="96"/>
      <c r="F12" s="96">
        <f t="shared" si="4"/>
        <v>0</v>
      </c>
      <c r="G12" s="96"/>
      <c r="H12" s="96"/>
      <c r="I12" s="96"/>
      <c r="J12" s="96"/>
      <c r="K12" s="97" t="e">
        <f t="shared" si="1"/>
        <v>#DIV/0!</v>
      </c>
      <c r="L12" s="98"/>
    </row>
    <row r="13" spans="1:12" ht="21" customHeight="1">
      <c r="A13" s="27" t="s">
        <v>15</v>
      </c>
      <c r="B13" s="96">
        <f t="shared" si="2"/>
        <v>0</v>
      </c>
      <c r="C13" s="96">
        <f t="shared" si="3"/>
        <v>0</v>
      </c>
      <c r="D13" s="96"/>
      <c r="E13" s="96"/>
      <c r="F13" s="96">
        <f t="shared" si="4"/>
        <v>0</v>
      </c>
      <c r="G13" s="96"/>
      <c r="H13" s="96"/>
      <c r="I13" s="96"/>
      <c r="J13" s="96"/>
      <c r="K13" s="97" t="e">
        <f t="shared" si="1"/>
        <v>#DIV/0!</v>
      </c>
      <c r="L13" s="98"/>
    </row>
    <row r="14" spans="1:12" ht="21" customHeight="1">
      <c r="A14" s="27" t="s">
        <v>16</v>
      </c>
      <c r="B14" s="96">
        <f t="shared" si="2"/>
        <v>0</v>
      </c>
      <c r="C14" s="96">
        <f t="shared" si="3"/>
        <v>0</v>
      </c>
      <c r="D14" s="96"/>
      <c r="E14" s="96"/>
      <c r="F14" s="96">
        <f t="shared" si="4"/>
        <v>0</v>
      </c>
      <c r="G14" s="96"/>
      <c r="H14" s="96"/>
      <c r="I14" s="96"/>
      <c r="J14" s="96"/>
      <c r="K14" s="97" t="e">
        <f t="shared" si="1"/>
        <v>#DIV/0!</v>
      </c>
      <c r="L14" s="98"/>
    </row>
    <row r="15" spans="1:12" ht="21" customHeight="1">
      <c r="A15" s="28" t="s">
        <v>32</v>
      </c>
      <c r="B15" s="99">
        <f t="shared" si="2"/>
        <v>0</v>
      </c>
      <c r="C15" s="99">
        <f t="shared" si="3"/>
        <v>0</v>
      </c>
      <c r="D15" s="99"/>
      <c r="E15" s="99"/>
      <c r="F15" s="99">
        <f t="shared" si="4"/>
        <v>0</v>
      </c>
      <c r="G15" s="99"/>
      <c r="H15" s="99"/>
      <c r="I15" s="99"/>
      <c r="J15" s="99"/>
      <c r="K15" s="100" t="e">
        <f t="shared" si="1"/>
        <v>#DIV/0!</v>
      </c>
      <c r="L15" s="101"/>
    </row>
    <row r="16" spans="1:12" s="9" customFormat="1" ht="16.5" customHeight="1">
      <c r="A16" s="29" t="s">
        <v>215</v>
      </c>
      <c r="L16" s="5" t="s">
        <v>227</v>
      </c>
    </row>
    <row r="17" spans="2:12" ht="13.5">
      <c r="B17" s="11"/>
      <c r="F17" s="11"/>
      <c r="G17" s="11"/>
      <c r="H17" s="11"/>
      <c r="J17" s="11"/>
      <c r="L17" s="11"/>
    </row>
    <row r="18" spans="3:5" ht="13.5">
      <c r="C18" s="11"/>
      <c r="D18" s="11"/>
      <c r="E18" s="11"/>
    </row>
  </sheetData>
  <sheetProtection/>
  <mergeCells count="6">
    <mergeCell ref="J3:K3"/>
    <mergeCell ref="L3:L4"/>
    <mergeCell ref="A3:A4"/>
    <mergeCell ref="B3:B4"/>
    <mergeCell ref="C3:E3"/>
    <mergeCell ref="F3:I3"/>
  </mergeCells>
  <printOptions/>
  <pageMargins left="0.7874015748031497" right="0.7874015748031497" top="5.078740157480315" bottom="0.7874015748031497" header="0.472440944881889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0"/>
  <sheetViews>
    <sheetView zoomScalePageLayoutView="0" workbookViewId="0" topLeftCell="A1">
      <selection activeCell="E42" sqref="E42"/>
    </sheetView>
  </sheetViews>
  <sheetFormatPr defaultColWidth="9.00390625" defaultRowHeight="13.5"/>
  <cols>
    <col min="1" max="1" width="2.25390625" style="1" customWidth="1"/>
    <col min="2" max="2" width="11.875" style="1" customWidth="1"/>
    <col min="3" max="3" width="0.875" style="1" customWidth="1"/>
    <col min="4" max="6" width="23.625" style="1" customWidth="1"/>
    <col min="7" max="16384" width="9.00390625" style="1" customWidth="1"/>
  </cols>
  <sheetData>
    <row r="1" spans="1:3" ht="18.75" customHeight="1">
      <c r="A1" s="2" t="s">
        <v>135</v>
      </c>
      <c r="B1" s="139"/>
      <c r="C1" s="139"/>
    </row>
    <row r="2" ht="13.5">
      <c r="F2" s="3" t="s">
        <v>382</v>
      </c>
    </row>
    <row r="3" spans="1:6" ht="22.5" customHeight="1">
      <c r="A3" s="434"/>
      <c r="B3" s="423"/>
      <c r="C3" s="105"/>
      <c r="D3" s="140" t="s">
        <v>120</v>
      </c>
      <c r="E3" s="141" t="s">
        <v>136</v>
      </c>
      <c r="F3" s="142" t="s">
        <v>137</v>
      </c>
    </row>
    <row r="4" spans="1:6" s="13" customFormat="1" ht="6.75" customHeight="1">
      <c r="A4" s="128"/>
      <c r="B4" s="128"/>
      <c r="C4" s="128"/>
      <c r="D4" s="143"/>
      <c r="E4" s="143"/>
      <c r="F4" s="144"/>
    </row>
    <row r="5" spans="1:6" ht="12" customHeight="1">
      <c r="A5" s="425" t="s">
        <v>120</v>
      </c>
      <c r="B5" s="425"/>
      <c r="C5" s="119"/>
      <c r="D5" s="120">
        <f>D16+D27+D38+D49</f>
        <v>13472</v>
      </c>
      <c r="E5" s="120">
        <f>E16+E27+E38+E49</f>
        <v>12614</v>
      </c>
      <c r="F5" s="121">
        <f>F16+F27+F38+F49</f>
        <v>858</v>
      </c>
    </row>
    <row r="6" spans="1:9" ht="12" customHeight="1">
      <c r="A6" s="123"/>
      <c r="B6" s="123" t="s">
        <v>138</v>
      </c>
      <c r="C6" s="123"/>
      <c r="D6" s="307">
        <f>SUM(E6:F6)</f>
        <v>1598</v>
      </c>
      <c r="E6" s="125">
        <f aca="true" t="shared" si="0" ref="E6:F15">SUM(E17,E28,E39,E50)</f>
        <v>1527</v>
      </c>
      <c r="F6" s="145">
        <f t="shared" si="0"/>
        <v>71</v>
      </c>
      <c r="G6" s="15"/>
      <c r="H6" s="15"/>
      <c r="I6" s="15"/>
    </row>
    <row r="7" spans="1:6" ht="12" customHeight="1">
      <c r="A7" s="123"/>
      <c r="B7" s="123" t="s">
        <v>0</v>
      </c>
      <c r="C7" s="123"/>
      <c r="D7" s="125">
        <f aca="true" t="shared" si="1" ref="D7:D15">SUM(E7:F7)</f>
        <v>1787</v>
      </c>
      <c r="E7" s="125">
        <f t="shared" si="0"/>
        <v>1682</v>
      </c>
      <c r="F7" s="145">
        <f t="shared" si="0"/>
        <v>105</v>
      </c>
    </row>
    <row r="8" spans="1:6" ht="12" customHeight="1">
      <c r="A8" s="123"/>
      <c r="B8" s="123" t="s">
        <v>1</v>
      </c>
      <c r="C8" s="123"/>
      <c r="D8" s="125">
        <f t="shared" si="1"/>
        <v>2225</v>
      </c>
      <c r="E8" s="125">
        <f t="shared" si="0"/>
        <v>2068</v>
      </c>
      <c r="F8" s="145">
        <f t="shared" si="0"/>
        <v>157</v>
      </c>
    </row>
    <row r="9" spans="1:6" ht="12" customHeight="1">
      <c r="A9" s="123"/>
      <c r="B9" s="123" t="s">
        <v>139</v>
      </c>
      <c r="C9" s="123"/>
      <c r="D9" s="125">
        <f t="shared" si="1"/>
        <v>1780</v>
      </c>
      <c r="E9" s="125">
        <f t="shared" si="0"/>
        <v>1669</v>
      </c>
      <c r="F9" s="145">
        <f t="shared" si="0"/>
        <v>111</v>
      </c>
    </row>
    <row r="10" spans="1:6" ht="12" customHeight="1">
      <c r="A10" s="123"/>
      <c r="B10" s="123" t="s">
        <v>140</v>
      </c>
      <c r="C10" s="123"/>
      <c r="D10" s="125">
        <f t="shared" si="1"/>
        <v>722</v>
      </c>
      <c r="E10" s="125">
        <f t="shared" si="0"/>
        <v>690</v>
      </c>
      <c r="F10" s="145">
        <f t="shared" si="0"/>
        <v>32</v>
      </c>
    </row>
    <row r="11" spans="1:6" ht="12" customHeight="1">
      <c r="A11" s="123"/>
      <c r="B11" s="123" t="s">
        <v>141</v>
      </c>
      <c r="C11" s="123"/>
      <c r="D11" s="125">
        <f t="shared" si="1"/>
        <v>1669</v>
      </c>
      <c r="E11" s="125">
        <f t="shared" si="0"/>
        <v>1563</v>
      </c>
      <c r="F11" s="145">
        <f t="shared" si="0"/>
        <v>106</v>
      </c>
    </row>
    <row r="12" spans="1:6" ht="12" customHeight="1">
      <c r="A12" s="123"/>
      <c r="B12" s="123" t="s">
        <v>142</v>
      </c>
      <c r="C12" s="123"/>
      <c r="D12" s="125">
        <f t="shared" si="1"/>
        <v>667</v>
      </c>
      <c r="E12" s="125">
        <f t="shared" si="0"/>
        <v>589</v>
      </c>
      <c r="F12" s="145">
        <f t="shared" si="0"/>
        <v>78</v>
      </c>
    </row>
    <row r="13" spans="1:6" ht="12" customHeight="1">
      <c r="A13" s="123"/>
      <c r="B13" s="123" t="s">
        <v>2</v>
      </c>
      <c r="C13" s="123"/>
      <c r="D13" s="125">
        <f t="shared" si="1"/>
        <v>650</v>
      </c>
      <c r="E13" s="125">
        <f t="shared" si="0"/>
        <v>620</v>
      </c>
      <c r="F13" s="145">
        <f t="shared" si="0"/>
        <v>30</v>
      </c>
    </row>
    <row r="14" spans="1:6" ht="12" customHeight="1">
      <c r="A14" s="123"/>
      <c r="B14" s="123" t="s">
        <v>3</v>
      </c>
      <c r="C14" s="123"/>
      <c r="D14" s="125">
        <f t="shared" si="1"/>
        <v>1530</v>
      </c>
      <c r="E14" s="125">
        <f t="shared" si="0"/>
        <v>1442</v>
      </c>
      <c r="F14" s="145">
        <f t="shared" si="0"/>
        <v>88</v>
      </c>
    </row>
    <row r="15" spans="1:6" ht="21" customHeight="1">
      <c r="A15" s="123"/>
      <c r="B15" s="123" t="s">
        <v>143</v>
      </c>
      <c r="C15" s="123"/>
      <c r="D15" s="120">
        <f t="shared" si="1"/>
        <v>844</v>
      </c>
      <c r="E15" s="125">
        <f t="shared" si="0"/>
        <v>764</v>
      </c>
      <c r="F15" s="145">
        <f t="shared" si="0"/>
        <v>80</v>
      </c>
    </row>
    <row r="16" spans="1:6" ht="12" customHeight="1">
      <c r="A16" s="426" t="s">
        <v>144</v>
      </c>
      <c r="B16" s="426"/>
      <c r="C16" s="129"/>
      <c r="D16" s="120">
        <f>SUM(D17:D26)</f>
        <v>6993</v>
      </c>
      <c r="E16" s="130">
        <f>SUM(E17:E26)</f>
        <v>6553</v>
      </c>
      <c r="F16" s="131">
        <f>SUM(F17:F26)</f>
        <v>440</v>
      </c>
    </row>
    <row r="17" spans="1:6" ht="12" customHeight="1">
      <c r="A17" s="123"/>
      <c r="B17" s="123" t="s">
        <v>138</v>
      </c>
      <c r="C17" s="123"/>
      <c r="D17" s="307">
        <f aca="true" t="shared" si="2" ref="D17:D26">SUM(E17:F17)</f>
        <v>914</v>
      </c>
      <c r="E17" s="126">
        <v>872</v>
      </c>
      <c r="F17" s="127">
        <v>42</v>
      </c>
    </row>
    <row r="18" spans="1:6" ht="12" customHeight="1">
      <c r="A18" s="123"/>
      <c r="B18" s="123" t="s">
        <v>0</v>
      </c>
      <c r="C18" s="123"/>
      <c r="D18" s="125">
        <f t="shared" si="2"/>
        <v>903</v>
      </c>
      <c r="E18" s="126">
        <v>856</v>
      </c>
      <c r="F18" s="127">
        <v>47</v>
      </c>
    </row>
    <row r="19" spans="1:6" ht="12" customHeight="1">
      <c r="A19" s="123"/>
      <c r="B19" s="123" t="s">
        <v>1</v>
      </c>
      <c r="C19" s="123"/>
      <c r="D19" s="125">
        <f t="shared" si="2"/>
        <v>1182</v>
      </c>
      <c r="E19" s="126">
        <v>1102</v>
      </c>
      <c r="F19" s="127">
        <v>80</v>
      </c>
    </row>
    <row r="20" spans="1:6" ht="12" customHeight="1">
      <c r="A20" s="123"/>
      <c r="B20" s="123" t="s">
        <v>139</v>
      </c>
      <c r="C20" s="123"/>
      <c r="D20" s="125">
        <f t="shared" si="2"/>
        <v>966</v>
      </c>
      <c r="E20" s="126">
        <v>904</v>
      </c>
      <c r="F20" s="127">
        <v>62</v>
      </c>
    </row>
    <row r="21" spans="1:6" ht="12" customHeight="1">
      <c r="A21" s="123"/>
      <c r="B21" s="123" t="s">
        <v>140</v>
      </c>
      <c r="C21" s="123"/>
      <c r="D21" s="125">
        <f t="shared" si="2"/>
        <v>339</v>
      </c>
      <c r="E21" s="126">
        <v>321</v>
      </c>
      <c r="F21" s="127">
        <v>18</v>
      </c>
    </row>
    <row r="22" spans="1:6" ht="12" customHeight="1">
      <c r="A22" s="123"/>
      <c r="B22" s="123" t="s">
        <v>141</v>
      </c>
      <c r="C22" s="123"/>
      <c r="D22" s="125">
        <f t="shared" si="2"/>
        <v>937</v>
      </c>
      <c r="E22" s="126">
        <v>881</v>
      </c>
      <c r="F22" s="127">
        <v>56</v>
      </c>
    </row>
    <row r="23" spans="1:6" ht="12" customHeight="1">
      <c r="A23" s="123"/>
      <c r="B23" s="123" t="s">
        <v>142</v>
      </c>
      <c r="C23" s="123"/>
      <c r="D23" s="125">
        <f t="shared" si="2"/>
        <v>262</v>
      </c>
      <c r="E23" s="126">
        <v>224</v>
      </c>
      <c r="F23" s="127">
        <v>38</v>
      </c>
    </row>
    <row r="24" spans="1:6" ht="12" customHeight="1">
      <c r="A24" s="123"/>
      <c r="B24" s="123" t="s">
        <v>2</v>
      </c>
      <c r="C24" s="123"/>
      <c r="D24" s="125">
        <f t="shared" si="2"/>
        <v>280</v>
      </c>
      <c r="E24" s="126">
        <v>268</v>
      </c>
      <c r="F24" s="127">
        <v>12</v>
      </c>
    </row>
    <row r="25" spans="1:6" ht="12" customHeight="1">
      <c r="A25" s="123"/>
      <c r="B25" s="123" t="s">
        <v>3</v>
      </c>
      <c r="C25" s="123"/>
      <c r="D25" s="125">
        <f t="shared" si="2"/>
        <v>820</v>
      </c>
      <c r="E25" s="126">
        <v>771</v>
      </c>
      <c r="F25" s="127">
        <v>49</v>
      </c>
    </row>
    <row r="26" spans="1:6" ht="21" customHeight="1">
      <c r="A26" s="123"/>
      <c r="B26" s="123" t="s">
        <v>143</v>
      </c>
      <c r="C26" s="123"/>
      <c r="D26" s="120">
        <f t="shared" si="2"/>
        <v>390</v>
      </c>
      <c r="E26" s="126">
        <v>354</v>
      </c>
      <c r="F26" s="127">
        <v>36</v>
      </c>
    </row>
    <row r="27" spans="1:6" ht="12" customHeight="1">
      <c r="A27" s="426" t="s">
        <v>145</v>
      </c>
      <c r="B27" s="426"/>
      <c r="C27" s="129"/>
      <c r="D27" s="120">
        <f>SUM(D28:D37)</f>
        <v>4767</v>
      </c>
      <c r="E27" s="130">
        <f>SUM(E28:E37)</f>
        <v>4459</v>
      </c>
      <c r="F27" s="131">
        <f>SUM(F28:F37)</f>
        <v>308</v>
      </c>
    </row>
    <row r="28" spans="1:6" ht="12" customHeight="1">
      <c r="A28" s="123"/>
      <c r="B28" s="123" t="s">
        <v>138</v>
      </c>
      <c r="C28" s="123"/>
      <c r="D28" s="307">
        <f>SUM(E28:F28)</f>
        <v>539</v>
      </c>
      <c r="E28" s="126">
        <v>514</v>
      </c>
      <c r="F28" s="127">
        <v>25</v>
      </c>
    </row>
    <row r="29" spans="1:6" ht="12" customHeight="1">
      <c r="A29" s="123"/>
      <c r="B29" s="123" t="s">
        <v>0</v>
      </c>
      <c r="C29" s="123"/>
      <c r="D29" s="125">
        <f aca="true" t="shared" si="3" ref="D29:D37">SUM(E29:F29)</f>
        <v>637</v>
      </c>
      <c r="E29" s="126">
        <v>595</v>
      </c>
      <c r="F29" s="127">
        <v>42</v>
      </c>
    </row>
    <row r="30" spans="1:6" ht="12" customHeight="1">
      <c r="A30" s="123"/>
      <c r="B30" s="123" t="s">
        <v>1</v>
      </c>
      <c r="C30" s="123"/>
      <c r="D30" s="125">
        <f t="shared" si="3"/>
        <v>784</v>
      </c>
      <c r="E30" s="126">
        <v>727</v>
      </c>
      <c r="F30" s="127">
        <v>57</v>
      </c>
    </row>
    <row r="31" spans="1:6" ht="12" customHeight="1">
      <c r="A31" s="123"/>
      <c r="B31" s="123" t="s">
        <v>139</v>
      </c>
      <c r="C31" s="123"/>
      <c r="D31" s="125">
        <f t="shared" si="3"/>
        <v>591</v>
      </c>
      <c r="E31" s="126">
        <v>557</v>
      </c>
      <c r="F31" s="127">
        <v>34</v>
      </c>
    </row>
    <row r="32" spans="1:6" ht="12" customHeight="1">
      <c r="A32" s="123"/>
      <c r="B32" s="123" t="s">
        <v>140</v>
      </c>
      <c r="C32" s="123"/>
      <c r="D32" s="125">
        <f t="shared" si="3"/>
        <v>263</v>
      </c>
      <c r="E32" s="126">
        <v>256</v>
      </c>
      <c r="F32" s="127">
        <v>7</v>
      </c>
    </row>
    <row r="33" spans="1:6" ht="12" customHeight="1">
      <c r="A33" s="123"/>
      <c r="B33" s="123" t="s">
        <v>141</v>
      </c>
      <c r="C33" s="123"/>
      <c r="D33" s="125">
        <f t="shared" si="3"/>
        <v>559</v>
      </c>
      <c r="E33" s="126">
        <v>523</v>
      </c>
      <c r="F33" s="127">
        <v>36</v>
      </c>
    </row>
    <row r="34" spans="1:6" ht="12" customHeight="1">
      <c r="A34" s="123"/>
      <c r="B34" s="123" t="s">
        <v>142</v>
      </c>
      <c r="C34" s="123"/>
      <c r="D34" s="125">
        <f t="shared" si="3"/>
        <v>269</v>
      </c>
      <c r="E34" s="126">
        <v>241</v>
      </c>
      <c r="F34" s="127">
        <v>28</v>
      </c>
    </row>
    <row r="35" spans="1:6" ht="12" customHeight="1">
      <c r="A35" s="123"/>
      <c r="B35" s="123" t="s">
        <v>2</v>
      </c>
      <c r="C35" s="123"/>
      <c r="D35" s="125">
        <f t="shared" si="3"/>
        <v>269</v>
      </c>
      <c r="E35" s="126">
        <v>256</v>
      </c>
      <c r="F35" s="127">
        <v>13</v>
      </c>
    </row>
    <row r="36" spans="1:6" ht="12" customHeight="1">
      <c r="A36" s="123"/>
      <c r="B36" s="123" t="s">
        <v>3</v>
      </c>
      <c r="C36" s="123"/>
      <c r="D36" s="125">
        <f t="shared" si="3"/>
        <v>529</v>
      </c>
      <c r="E36" s="126">
        <v>494</v>
      </c>
      <c r="F36" s="127">
        <v>35</v>
      </c>
    </row>
    <row r="37" spans="1:6" ht="21" customHeight="1">
      <c r="A37" s="123"/>
      <c r="B37" s="123" t="s">
        <v>143</v>
      </c>
      <c r="C37" s="123"/>
      <c r="D37" s="120">
        <f t="shared" si="3"/>
        <v>327</v>
      </c>
      <c r="E37" s="126">
        <v>296</v>
      </c>
      <c r="F37" s="127">
        <v>31</v>
      </c>
    </row>
    <row r="38" spans="1:6" ht="12" customHeight="1">
      <c r="A38" s="426" t="s">
        <v>146</v>
      </c>
      <c r="B38" s="426"/>
      <c r="C38" s="129"/>
      <c r="D38" s="120">
        <f>SUM(D39:D48)</f>
        <v>1704</v>
      </c>
      <c r="E38" s="130">
        <f>SUM(E39:E48)</f>
        <v>1599</v>
      </c>
      <c r="F38" s="131">
        <f>SUM(F39:F48)</f>
        <v>105</v>
      </c>
    </row>
    <row r="39" spans="1:6" ht="12" customHeight="1">
      <c r="A39" s="123"/>
      <c r="B39" s="123" t="s">
        <v>138</v>
      </c>
      <c r="C39" s="123"/>
      <c r="D39" s="307">
        <f>SUM(E39:F39)</f>
        <v>145</v>
      </c>
      <c r="E39" s="126">
        <v>141</v>
      </c>
      <c r="F39" s="127">
        <v>4</v>
      </c>
    </row>
    <row r="40" spans="1:6" ht="12" customHeight="1">
      <c r="A40" s="123"/>
      <c r="B40" s="123" t="s">
        <v>0</v>
      </c>
      <c r="C40" s="123"/>
      <c r="D40" s="125">
        <f aca="true" t="shared" si="4" ref="D40:D48">SUM(E40:F40)</f>
        <v>247</v>
      </c>
      <c r="E40" s="126">
        <v>231</v>
      </c>
      <c r="F40" s="127">
        <v>16</v>
      </c>
    </row>
    <row r="41" spans="1:6" ht="12" customHeight="1">
      <c r="A41" s="123"/>
      <c r="B41" s="123" t="s">
        <v>1</v>
      </c>
      <c r="C41" s="123"/>
      <c r="D41" s="125">
        <f t="shared" si="4"/>
        <v>257</v>
      </c>
      <c r="E41" s="126">
        <v>239</v>
      </c>
      <c r="F41" s="127">
        <v>18</v>
      </c>
    </row>
    <row r="42" spans="1:6" ht="12" customHeight="1">
      <c r="A42" s="123"/>
      <c r="B42" s="123" t="s">
        <v>139</v>
      </c>
      <c r="C42" s="123"/>
      <c r="D42" s="125">
        <f t="shared" si="4"/>
        <v>222</v>
      </c>
      <c r="E42" s="126">
        <v>207</v>
      </c>
      <c r="F42" s="127">
        <v>15</v>
      </c>
    </row>
    <row r="43" spans="1:6" ht="12" customHeight="1">
      <c r="A43" s="123"/>
      <c r="B43" s="123" t="s">
        <v>140</v>
      </c>
      <c r="C43" s="123"/>
      <c r="D43" s="125">
        <f t="shared" si="4"/>
        <v>118</v>
      </c>
      <c r="E43" s="126">
        <v>112</v>
      </c>
      <c r="F43" s="127">
        <v>6</v>
      </c>
    </row>
    <row r="44" spans="1:6" ht="12" customHeight="1">
      <c r="A44" s="123"/>
      <c r="B44" s="123" t="s">
        <v>141</v>
      </c>
      <c r="C44" s="123"/>
      <c r="D44" s="125">
        <f t="shared" si="4"/>
        <v>172</v>
      </c>
      <c r="E44" s="126">
        <v>158</v>
      </c>
      <c r="F44" s="127">
        <v>14</v>
      </c>
    </row>
    <row r="45" spans="1:6" ht="12" customHeight="1">
      <c r="A45" s="123"/>
      <c r="B45" s="123" t="s">
        <v>142</v>
      </c>
      <c r="C45" s="123"/>
      <c r="D45" s="125">
        <f t="shared" si="4"/>
        <v>134</v>
      </c>
      <c r="E45" s="126">
        <v>124</v>
      </c>
      <c r="F45" s="127">
        <v>10</v>
      </c>
    </row>
    <row r="46" spans="1:6" ht="12" customHeight="1">
      <c r="A46" s="123"/>
      <c r="B46" s="123" t="s">
        <v>2</v>
      </c>
      <c r="C46" s="123"/>
      <c r="D46" s="125">
        <f t="shared" si="4"/>
        <v>101</v>
      </c>
      <c r="E46" s="126">
        <v>96</v>
      </c>
      <c r="F46" s="127">
        <v>5</v>
      </c>
    </row>
    <row r="47" spans="1:6" ht="12" customHeight="1">
      <c r="A47" s="123"/>
      <c r="B47" s="123" t="s">
        <v>3</v>
      </c>
      <c r="C47" s="123"/>
      <c r="D47" s="125">
        <f t="shared" si="4"/>
        <v>181</v>
      </c>
      <c r="E47" s="126">
        <v>177</v>
      </c>
      <c r="F47" s="127">
        <v>4</v>
      </c>
    </row>
    <row r="48" spans="1:6" ht="21" customHeight="1">
      <c r="A48" s="123"/>
      <c r="B48" s="123" t="s">
        <v>143</v>
      </c>
      <c r="C48" s="123"/>
      <c r="D48" s="120">
        <f t="shared" si="4"/>
        <v>127</v>
      </c>
      <c r="E48" s="126">
        <v>114</v>
      </c>
      <c r="F48" s="127">
        <v>13</v>
      </c>
    </row>
    <row r="49" spans="1:6" ht="12" customHeight="1">
      <c r="A49" s="426" t="s">
        <v>147</v>
      </c>
      <c r="B49" s="426"/>
      <c r="C49" s="129"/>
      <c r="D49" s="120">
        <f>SUM(D50:D59)</f>
        <v>8</v>
      </c>
      <c r="E49" s="130">
        <f>SUM(E50:E59)</f>
        <v>3</v>
      </c>
      <c r="F49" s="131">
        <f>SUM(F50:F59)</f>
        <v>5</v>
      </c>
    </row>
    <row r="50" spans="1:6" ht="13.5">
      <c r="A50" s="123"/>
      <c r="B50" s="123" t="s">
        <v>138</v>
      </c>
      <c r="C50" s="123"/>
      <c r="D50" s="307">
        <f>SUM(E50:F50)</f>
        <v>0</v>
      </c>
      <c r="E50" s="126">
        <v>0</v>
      </c>
      <c r="F50" s="127">
        <v>0</v>
      </c>
    </row>
    <row r="51" spans="1:6" ht="13.5">
      <c r="A51" s="123"/>
      <c r="B51" s="123" t="s">
        <v>0</v>
      </c>
      <c r="C51" s="123"/>
      <c r="D51" s="125">
        <f aca="true" t="shared" si="5" ref="D51:D59">SUM(E51:F51)</f>
        <v>0</v>
      </c>
      <c r="E51" s="126">
        <v>0</v>
      </c>
      <c r="F51" s="127">
        <v>0</v>
      </c>
    </row>
    <row r="52" spans="1:6" ht="13.5">
      <c r="A52" s="123"/>
      <c r="B52" s="123" t="s">
        <v>1</v>
      </c>
      <c r="C52" s="123"/>
      <c r="D52" s="125">
        <f t="shared" si="5"/>
        <v>2</v>
      </c>
      <c r="E52" s="126">
        <v>0</v>
      </c>
      <c r="F52" s="127">
        <v>2</v>
      </c>
    </row>
    <row r="53" spans="1:6" ht="13.5">
      <c r="A53" s="123"/>
      <c r="B53" s="123" t="s">
        <v>139</v>
      </c>
      <c r="C53" s="123"/>
      <c r="D53" s="125">
        <f t="shared" si="5"/>
        <v>1</v>
      </c>
      <c r="E53" s="126">
        <v>1</v>
      </c>
      <c r="F53" s="127">
        <v>0</v>
      </c>
    </row>
    <row r="54" spans="1:6" ht="13.5">
      <c r="A54" s="123"/>
      <c r="B54" s="123" t="s">
        <v>140</v>
      </c>
      <c r="C54" s="123"/>
      <c r="D54" s="125">
        <f t="shared" si="5"/>
        <v>2</v>
      </c>
      <c r="E54" s="126">
        <v>1</v>
      </c>
      <c r="F54" s="127">
        <v>1</v>
      </c>
    </row>
    <row r="55" spans="1:6" ht="13.5">
      <c r="A55" s="123"/>
      <c r="B55" s="123" t="s">
        <v>141</v>
      </c>
      <c r="C55" s="123"/>
      <c r="D55" s="125">
        <f t="shared" si="5"/>
        <v>1</v>
      </c>
      <c r="E55" s="126">
        <v>1</v>
      </c>
      <c r="F55" s="127">
        <v>0</v>
      </c>
    </row>
    <row r="56" spans="1:6" ht="13.5">
      <c r="A56" s="123"/>
      <c r="B56" s="123" t="s">
        <v>142</v>
      </c>
      <c r="C56" s="123"/>
      <c r="D56" s="125">
        <f t="shared" si="5"/>
        <v>2</v>
      </c>
      <c r="E56" s="126">
        <v>0</v>
      </c>
      <c r="F56" s="127">
        <v>2</v>
      </c>
    </row>
    <row r="57" spans="1:6" ht="13.5">
      <c r="A57" s="123"/>
      <c r="B57" s="123" t="s">
        <v>2</v>
      </c>
      <c r="C57" s="123"/>
      <c r="D57" s="125">
        <f t="shared" si="5"/>
        <v>0</v>
      </c>
      <c r="E57" s="126">
        <v>0</v>
      </c>
      <c r="F57" s="127">
        <v>0</v>
      </c>
    </row>
    <row r="58" spans="1:6" ht="13.5">
      <c r="A58" s="123"/>
      <c r="B58" s="123" t="s">
        <v>3</v>
      </c>
      <c r="C58" s="123"/>
      <c r="D58" s="125">
        <f t="shared" si="5"/>
        <v>0</v>
      </c>
      <c r="E58" s="126">
        <v>0</v>
      </c>
      <c r="F58" s="127">
        <v>0</v>
      </c>
    </row>
    <row r="59" spans="1:6" ht="23.25" customHeight="1">
      <c r="A59" s="135"/>
      <c r="B59" s="135" t="s">
        <v>143</v>
      </c>
      <c r="C59" s="135"/>
      <c r="D59" s="136">
        <f t="shared" si="5"/>
        <v>0</v>
      </c>
      <c r="E59" s="137">
        <v>0</v>
      </c>
      <c r="F59" s="138">
        <v>0</v>
      </c>
    </row>
    <row r="60" ht="16.5" customHeight="1">
      <c r="F60" s="5" t="s">
        <v>200</v>
      </c>
    </row>
  </sheetData>
  <sheetProtection/>
  <mergeCells count="6">
    <mergeCell ref="A49:B49"/>
    <mergeCell ref="A38:B38"/>
    <mergeCell ref="A16:B16"/>
    <mergeCell ref="A3:B3"/>
    <mergeCell ref="A5:B5"/>
    <mergeCell ref="A27:B27"/>
  </mergeCells>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5999900102615356"/>
  </sheetPr>
  <dimension ref="A1:L18"/>
  <sheetViews>
    <sheetView view="pageBreakPreview" zoomScale="115" zoomScaleSheetLayoutView="115" zoomScalePageLayoutView="0" workbookViewId="0" topLeftCell="A1">
      <selection activeCell="R12" sqref="R12"/>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12" ht="18.75" customHeight="1">
      <c r="A1" s="357" t="s">
        <v>205</v>
      </c>
      <c r="B1" s="357"/>
      <c r="C1" s="357"/>
      <c r="D1" s="356"/>
      <c r="E1" s="356"/>
      <c r="F1" s="356"/>
      <c r="G1" s="356"/>
      <c r="H1" s="356"/>
      <c r="I1" s="356"/>
      <c r="J1" s="356"/>
      <c r="K1" s="356"/>
      <c r="L1" s="356"/>
    </row>
    <row r="2" spans="1:12" ht="13.5">
      <c r="A2" s="357"/>
      <c r="B2" s="357"/>
      <c r="C2" s="357"/>
      <c r="D2" s="356"/>
      <c r="E2" s="356"/>
      <c r="F2" s="356"/>
      <c r="G2" s="356"/>
      <c r="H2" s="356"/>
      <c r="I2" s="356"/>
      <c r="J2" s="356"/>
      <c r="K2" s="356"/>
      <c r="L2" s="358" t="s">
        <v>385</v>
      </c>
    </row>
    <row r="3" spans="1:12" ht="18" customHeight="1">
      <c r="A3" s="523" t="s">
        <v>4</v>
      </c>
      <c r="B3" s="525" t="s">
        <v>5</v>
      </c>
      <c r="C3" s="527" t="s">
        <v>206</v>
      </c>
      <c r="D3" s="527"/>
      <c r="E3" s="527"/>
      <c r="F3" s="527" t="s">
        <v>207</v>
      </c>
      <c r="G3" s="528"/>
      <c r="H3" s="528"/>
      <c r="I3" s="528"/>
      <c r="J3" s="525" t="s">
        <v>208</v>
      </c>
      <c r="K3" s="525"/>
      <c r="L3" s="529" t="s">
        <v>303</v>
      </c>
    </row>
    <row r="4" spans="1:12" ht="18" customHeight="1">
      <c r="A4" s="524"/>
      <c r="B4" s="526"/>
      <c r="C4" s="359" t="s">
        <v>33</v>
      </c>
      <c r="D4" s="359" t="s">
        <v>209</v>
      </c>
      <c r="E4" s="359" t="s">
        <v>210</v>
      </c>
      <c r="F4" s="359" t="s">
        <v>33</v>
      </c>
      <c r="G4" s="359" t="s">
        <v>211</v>
      </c>
      <c r="H4" s="359" t="s">
        <v>212</v>
      </c>
      <c r="I4" s="359" t="s">
        <v>213</v>
      </c>
      <c r="J4" s="359" t="s">
        <v>33</v>
      </c>
      <c r="K4" s="360" t="s">
        <v>214</v>
      </c>
      <c r="L4" s="530"/>
    </row>
    <row r="5" spans="1:12" ht="21" customHeight="1">
      <c r="A5" s="361" t="s">
        <v>6</v>
      </c>
      <c r="B5" s="362">
        <f>SUM(B6,B7,B8,B9,B10,B11,B12,B13,B14,B15)</f>
        <v>14134</v>
      </c>
      <c r="C5" s="362">
        <f>SUM(C6,C7,C8,C9,C10,C11,C12,C13,C14,C15)</f>
        <v>13887</v>
      </c>
      <c r="D5" s="362">
        <f aca="true" t="shared" si="0" ref="D5:J5">SUM(D6,D7,D8,D9,D10,D11,D12,D13,D14,D15)</f>
        <v>9339</v>
      </c>
      <c r="E5" s="362">
        <f>SUM(E6,E7,E8,E9,E10,E11,E12,E13,E14,E15)</f>
        <v>4548</v>
      </c>
      <c r="F5" s="362">
        <f t="shared" si="0"/>
        <v>247</v>
      </c>
      <c r="G5" s="362">
        <f t="shared" si="0"/>
        <v>216</v>
      </c>
      <c r="H5" s="362">
        <f t="shared" si="0"/>
        <v>27</v>
      </c>
      <c r="I5" s="362">
        <f t="shared" si="0"/>
        <v>4</v>
      </c>
      <c r="J5" s="362">
        <f t="shared" si="0"/>
        <v>786</v>
      </c>
      <c r="K5" s="363">
        <f>ROUND(J5/B5,2)</f>
        <v>0.06</v>
      </c>
      <c r="L5" s="364">
        <f>SUM(L6,L7,L8,L9,L10,L11,L12,L13,L14,L15)</f>
        <v>645</v>
      </c>
    </row>
    <row r="6" spans="1:12" ht="21" customHeight="1">
      <c r="A6" s="365" t="s">
        <v>27</v>
      </c>
      <c r="B6" s="366">
        <v>1608</v>
      </c>
      <c r="C6" s="366">
        <v>1595</v>
      </c>
      <c r="D6" s="366">
        <v>1167</v>
      </c>
      <c r="E6" s="366">
        <v>428</v>
      </c>
      <c r="F6" s="366">
        <v>13</v>
      </c>
      <c r="G6" s="366">
        <v>11</v>
      </c>
      <c r="H6" s="366">
        <v>2</v>
      </c>
      <c r="I6" s="367">
        <v>0</v>
      </c>
      <c r="J6" s="366">
        <v>39</v>
      </c>
      <c r="K6" s="395">
        <f aca="true" t="shared" si="1" ref="K6:K15">ROUND(J6/B6,2)</f>
        <v>0.02</v>
      </c>
      <c r="L6" s="368">
        <v>78</v>
      </c>
    </row>
    <row r="7" spans="1:12" ht="21" customHeight="1">
      <c r="A7" s="369" t="s">
        <v>9</v>
      </c>
      <c r="B7" s="370">
        <v>2127</v>
      </c>
      <c r="C7" s="370">
        <v>2071</v>
      </c>
      <c r="D7" s="370">
        <v>1305</v>
      </c>
      <c r="E7" s="370">
        <v>766</v>
      </c>
      <c r="F7" s="370">
        <v>56</v>
      </c>
      <c r="G7" s="370">
        <v>50</v>
      </c>
      <c r="H7" s="370">
        <v>6</v>
      </c>
      <c r="I7" s="371">
        <v>0</v>
      </c>
      <c r="J7" s="370">
        <v>183</v>
      </c>
      <c r="K7" s="396">
        <f t="shared" si="1"/>
        <v>0.09</v>
      </c>
      <c r="L7" s="372">
        <v>151</v>
      </c>
    </row>
    <row r="8" spans="1:12" ht="21" customHeight="1">
      <c r="A8" s="369" t="s">
        <v>10</v>
      </c>
      <c r="B8" s="370">
        <v>2079</v>
      </c>
      <c r="C8" s="370">
        <v>2038</v>
      </c>
      <c r="D8" s="370">
        <v>1392</v>
      </c>
      <c r="E8" s="370">
        <v>646</v>
      </c>
      <c r="F8" s="370">
        <v>41</v>
      </c>
      <c r="G8" s="370">
        <v>35</v>
      </c>
      <c r="H8" s="370">
        <v>4</v>
      </c>
      <c r="I8" s="370">
        <v>2</v>
      </c>
      <c r="J8" s="370">
        <v>119</v>
      </c>
      <c r="K8" s="396">
        <f t="shared" si="1"/>
        <v>0.06</v>
      </c>
      <c r="L8" s="372">
        <v>26</v>
      </c>
    </row>
    <row r="9" spans="1:12" ht="21" customHeight="1">
      <c r="A9" s="369" t="s">
        <v>28</v>
      </c>
      <c r="B9" s="370">
        <v>1737</v>
      </c>
      <c r="C9" s="370">
        <v>1706</v>
      </c>
      <c r="D9" s="370">
        <v>1195</v>
      </c>
      <c r="E9" s="370">
        <v>511</v>
      </c>
      <c r="F9" s="370">
        <v>31</v>
      </c>
      <c r="G9" s="370">
        <v>25</v>
      </c>
      <c r="H9" s="371">
        <v>4</v>
      </c>
      <c r="I9" s="370">
        <v>2</v>
      </c>
      <c r="J9" s="370">
        <v>94</v>
      </c>
      <c r="K9" s="396">
        <f t="shared" si="1"/>
        <v>0.05</v>
      </c>
      <c r="L9" s="372">
        <v>42</v>
      </c>
    </row>
    <row r="10" spans="1:12" ht="21" customHeight="1">
      <c r="A10" s="369" t="s">
        <v>29</v>
      </c>
      <c r="B10" s="370">
        <v>749</v>
      </c>
      <c r="C10" s="370">
        <v>740</v>
      </c>
      <c r="D10" s="370">
        <v>467</v>
      </c>
      <c r="E10" s="370">
        <v>273</v>
      </c>
      <c r="F10" s="370">
        <v>9</v>
      </c>
      <c r="G10" s="370">
        <v>8</v>
      </c>
      <c r="H10" s="371">
        <v>1</v>
      </c>
      <c r="I10" s="371">
        <v>0</v>
      </c>
      <c r="J10" s="370">
        <v>34</v>
      </c>
      <c r="K10" s="396">
        <f t="shared" si="1"/>
        <v>0.05</v>
      </c>
      <c r="L10" s="372">
        <v>29</v>
      </c>
    </row>
    <row r="11" spans="1:12" ht="21" customHeight="1">
      <c r="A11" s="369" t="s">
        <v>30</v>
      </c>
      <c r="B11" s="370">
        <v>1663</v>
      </c>
      <c r="C11" s="370">
        <v>1636</v>
      </c>
      <c r="D11" s="370">
        <v>1108</v>
      </c>
      <c r="E11" s="370">
        <v>528</v>
      </c>
      <c r="F11" s="370">
        <v>27</v>
      </c>
      <c r="G11" s="370">
        <v>21</v>
      </c>
      <c r="H11" s="370">
        <v>6</v>
      </c>
      <c r="I11" s="371">
        <v>0</v>
      </c>
      <c r="J11" s="370">
        <v>111</v>
      </c>
      <c r="K11" s="396">
        <f t="shared" si="1"/>
        <v>0.07</v>
      </c>
      <c r="L11" s="372">
        <v>96</v>
      </c>
    </row>
    <row r="12" spans="1:12" ht="21" customHeight="1">
      <c r="A12" s="369" t="s">
        <v>31</v>
      </c>
      <c r="B12" s="370">
        <v>754</v>
      </c>
      <c r="C12" s="370">
        <v>738</v>
      </c>
      <c r="D12" s="370">
        <v>473</v>
      </c>
      <c r="E12" s="370">
        <v>265</v>
      </c>
      <c r="F12" s="370">
        <v>16</v>
      </c>
      <c r="G12" s="370">
        <v>13</v>
      </c>
      <c r="H12" s="371">
        <v>3</v>
      </c>
      <c r="I12" s="371">
        <v>0</v>
      </c>
      <c r="J12" s="370">
        <v>61</v>
      </c>
      <c r="K12" s="396">
        <f t="shared" si="1"/>
        <v>0.08</v>
      </c>
      <c r="L12" s="372">
        <v>35</v>
      </c>
    </row>
    <row r="13" spans="1:12" ht="21" customHeight="1">
      <c r="A13" s="369" t="s">
        <v>15</v>
      </c>
      <c r="B13" s="370">
        <v>830</v>
      </c>
      <c r="C13" s="370">
        <v>816</v>
      </c>
      <c r="D13" s="370">
        <v>552</v>
      </c>
      <c r="E13" s="370">
        <v>264</v>
      </c>
      <c r="F13" s="370">
        <v>14</v>
      </c>
      <c r="G13" s="370">
        <v>14</v>
      </c>
      <c r="H13" s="371">
        <v>0</v>
      </c>
      <c r="I13" s="371">
        <v>0</v>
      </c>
      <c r="J13" s="370">
        <v>40</v>
      </c>
      <c r="K13" s="396">
        <f t="shared" si="1"/>
        <v>0.05</v>
      </c>
      <c r="L13" s="372">
        <v>36</v>
      </c>
    </row>
    <row r="14" spans="1:12" ht="21" customHeight="1">
      <c r="A14" s="369" t="s">
        <v>16</v>
      </c>
      <c r="B14" s="370">
        <v>1589</v>
      </c>
      <c r="C14" s="370">
        <v>1566</v>
      </c>
      <c r="D14" s="370">
        <v>1050</v>
      </c>
      <c r="E14" s="370">
        <v>516</v>
      </c>
      <c r="F14" s="370">
        <v>23</v>
      </c>
      <c r="G14" s="370">
        <v>23</v>
      </c>
      <c r="H14" s="371">
        <v>0</v>
      </c>
      <c r="I14" s="371">
        <v>0</v>
      </c>
      <c r="J14" s="370">
        <v>58</v>
      </c>
      <c r="K14" s="396">
        <f t="shared" si="1"/>
        <v>0.04</v>
      </c>
      <c r="L14" s="372">
        <v>103</v>
      </c>
    </row>
    <row r="15" spans="1:12" ht="21" customHeight="1">
      <c r="A15" s="373" t="s">
        <v>32</v>
      </c>
      <c r="B15" s="374">
        <v>998</v>
      </c>
      <c r="C15" s="374">
        <v>981</v>
      </c>
      <c r="D15" s="374">
        <v>630</v>
      </c>
      <c r="E15" s="374">
        <v>351</v>
      </c>
      <c r="F15" s="374">
        <v>17</v>
      </c>
      <c r="G15" s="374">
        <v>16</v>
      </c>
      <c r="H15" s="374">
        <v>1</v>
      </c>
      <c r="I15" s="375">
        <v>0</v>
      </c>
      <c r="J15" s="374">
        <v>47</v>
      </c>
      <c r="K15" s="397">
        <f t="shared" si="1"/>
        <v>0.05</v>
      </c>
      <c r="L15" s="376">
        <v>49</v>
      </c>
    </row>
    <row r="16" spans="1:12" s="9" customFormat="1" ht="16.5" customHeight="1">
      <c r="A16" s="377" t="s">
        <v>215</v>
      </c>
      <c r="B16" s="378"/>
      <c r="C16" s="378"/>
      <c r="D16" s="378"/>
      <c r="E16" s="378"/>
      <c r="F16" s="378"/>
      <c r="G16" s="378"/>
      <c r="H16" s="378"/>
      <c r="I16" s="378"/>
      <c r="J16" s="378"/>
      <c r="K16" s="378"/>
      <c r="L16" s="379" t="s">
        <v>227</v>
      </c>
    </row>
    <row r="17" spans="2:12" ht="13.5">
      <c r="B17" s="11"/>
      <c r="F17" s="11"/>
      <c r="G17" s="11"/>
      <c r="H17" s="11"/>
      <c r="J17" s="11"/>
      <c r="L17" s="11"/>
    </row>
    <row r="18" spans="3:5" ht="13.5">
      <c r="C18" s="11"/>
      <c r="D18" s="11"/>
      <c r="E18" s="11"/>
    </row>
  </sheetData>
  <sheetProtection/>
  <mergeCells count="6">
    <mergeCell ref="A3:A4"/>
    <mergeCell ref="B3:B4"/>
    <mergeCell ref="C3:E3"/>
    <mergeCell ref="F3:I3"/>
    <mergeCell ref="J3:K3"/>
    <mergeCell ref="L3:L4"/>
  </mergeCells>
  <printOptions/>
  <pageMargins left="0.7874015748031497" right="0.7874015748031497" top="5.078740157480315" bottom="0.7874015748031497" header="0.3937007874015748"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V24" sqref="V24"/>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6" width="4.375" style="1" customWidth="1"/>
    <col min="17" max="17" width="0.2421875" style="1" customWidth="1"/>
    <col min="18" max="18" width="4.50390625" style="1" customWidth="1"/>
    <col min="19" max="16384" width="9.00390625" style="1" customWidth="1"/>
  </cols>
  <sheetData>
    <row r="1" spans="1:4" ht="18.75" customHeight="1">
      <c r="A1" s="2" t="s">
        <v>353</v>
      </c>
      <c r="B1" s="2"/>
      <c r="C1" s="2"/>
      <c r="D1" s="2"/>
    </row>
    <row r="2" spans="1:17" ht="18.75" customHeight="1">
      <c r="A2" s="175" t="s">
        <v>112</v>
      </c>
      <c r="B2" s="175"/>
      <c r="Q2" s="21"/>
    </row>
    <row r="3" spans="1:18" ht="13.5" customHeight="1">
      <c r="A3" s="175"/>
      <c r="B3" s="175"/>
      <c r="L3" s="196"/>
      <c r="M3" s="313"/>
      <c r="N3" s="309"/>
      <c r="O3" s="314" t="s">
        <v>384</v>
      </c>
      <c r="Q3" s="21"/>
      <c r="R3" s="3"/>
    </row>
    <row r="4" spans="1:15" ht="17.25" customHeight="1">
      <c r="A4" s="504" t="s">
        <v>52</v>
      </c>
      <c r="B4" s="539" t="s">
        <v>70</v>
      </c>
      <c r="C4" s="494" t="s">
        <v>5</v>
      </c>
      <c r="D4" s="504"/>
      <c r="E4" s="507" t="s">
        <v>93</v>
      </c>
      <c r="F4" s="542"/>
      <c r="G4" s="543"/>
      <c r="H4" s="494" t="s">
        <v>94</v>
      </c>
      <c r="I4" s="471"/>
      <c r="J4" s="504"/>
      <c r="K4" s="494" t="s">
        <v>95</v>
      </c>
      <c r="L4" s="504"/>
      <c r="M4" s="531" t="s">
        <v>78</v>
      </c>
      <c r="N4" s="197"/>
      <c r="O4" s="197"/>
    </row>
    <row r="5" spans="1:15" ht="17.25" customHeight="1">
      <c r="A5" s="538"/>
      <c r="B5" s="540"/>
      <c r="C5" s="505"/>
      <c r="D5" s="506"/>
      <c r="E5" s="544"/>
      <c r="F5" s="469"/>
      <c r="G5" s="468"/>
      <c r="H5" s="505"/>
      <c r="I5" s="472"/>
      <c r="J5" s="506"/>
      <c r="K5" s="505"/>
      <c r="L5" s="506"/>
      <c r="M5" s="532"/>
      <c r="N5" s="534" t="s">
        <v>81</v>
      </c>
      <c r="O5" s="536" t="s">
        <v>297</v>
      </c>
    </row>
    <row r="6" spans="1:15" ht="17.25" customHeight="1">
      <c r="A6" s="506"/>
      <c r="B6" s="541"/>
      <c r="C6" s="23" t="s">
        <v>22</v>
      </c>
      <c r="D6" s="23" t="s">
        <v>26</v>
      </c>
      <c r="E6" s="24" t="s">
        <v>82</v>
      </c>
      <c r="F6" s="198" t="s">
        <v>59</v>
      </c>
      <c r="G6" s="198" t="s">
        <v>60</v>
      </c>
      <c r="H6" s="198" t="s">
        <v>79</v>
      </c>
      <c r="I6" s="198" t="s">
        <v>92</v>
      </c>
      <c r="J6" s="198" t="s">
        <v>61</v>
      </c>
      <c r="K6" s="198" t="s">
        <v>86</v>
      </c>
      <c r="L6" s="31" t="s">
        <v>88</v>
      </c>
      <c r="M6" s="533"/>
      <c r="N6" s="535"/>
      <c r="O6" s="537"/>
    </row>
    <row r="7" spans="1:15" ht="17.25" customHeight="1">
      <c r="A7" s="25" t="s">
        <v>6</v>
      </c>
      <c r="B7" s="32">
        <f>SUM(B8:B17)</f>
        <v>14675</v>
      </c>
      <c r="C7" s="32">
        <f>SUM(C8:C17)</f>
        <v>13999</v>
      </c>
      <c r="D7" s="32">
        <f>SUM(D8:D17)</f>
        <v>14481</v>
      </c>
      <c r="E7" s="32">
        <f aca="true" t="shared" si="0" ref="E7:N7">SUM(E8:E17)</f>
        <v>7193</v>
      </c>
      <c r="F7" s="32">
        <f t="shared" si="0"/>
        <v>4523</v>
      </c>
      <c r="G7" s="32">
        <f t="shared" si="0"/>
        <v>710</v>
      </c>
      <c r="H7" s="32">
        <f t="shared" si="0"/>
        <v>930</v>
      </c>
      <c r="I7" s="32">
        <f t="shared" si="0"/>
        <v>634</v>
      </c>
      <c r="J7" s="32">
        <f t="shared" si="0"/>
        <v>9</v>
      </c>
      <c r="K7" s="32">
        <f t="shared" si="0"/>
        <v>5901</v>
      </c>
      <c r="L7" s="32">
        <f t="shared" si="0"/>
        <v>1843</v>
      </c>
      <c r="M7" s="32">
        <f t="shared" si="0"/>
        <v>916</v>
      </c>
      <c r="N7" s="34">
        <f t="shared" si="0"/>
        <v>488</v>
      </c>
      <c r="O7" s="34">
        <f>SUM(O8:O17)</f>
        <v>64</v>
      </c>
    </row>
    <row r="8" spans="1:15" ht="17.25" customHeight="1">
      <c r="A8" s="26" t="s">
        <v>27</v>
      </c>
      <c r="B8" s="36">
        <v>1698</v>
      </c>
      <c r="C8" s="36">
        <v>1600</v>
      </c>
      <c r="D8" s="36">
        <v>1632</v>
      </c>
      <c r="E8" s="36">
        <v>847</v>
      </c>
      <c r="F8" s="36">
        <v>562</v>
      </c>
      <c r="G8" s="36">
        <v>53</v>
      </c>
      <c r="H8" s="36">
        <v>59</v>
      </c>
      <c r="I8" s="36">
        <v>79</v>
      </c>
      <c r="J8" s="346">
        <v>0</v>
      </c>
      <c r="K8" s="36">
        <v>603</v>
      </c>
      <c r="L8" s="36">
        <v>180</v>
      </c>
      <c r="M8" s="36">
        <v>64</v>
      </c>
      <c r="N8" s="38">
        <v>39</v>
      </c>
      <c r="O8" s="38">
        <v>2</v>
      </c>
    </row>
    <row r="9" spans="1:15" ht="17.25" customHeight="1">
      <c r="A9" s="27" t="s">
        <v>9</v>
      </c>
      <c r="B9" s="40">
        <v>2208</v>
      </c>
      <c r="C9" s="40">
        <v>2143</v>
      </c>
      <c r="D9" s="40">
        <v>2327</v>
      </c>
      <c r="E9" s="40">
        <v>1220</v>
      </c>
      <c r="F9" s="40">
        <v>602</v>
      </c>
      <c r="G9" s="40">
        <v>161</v>
      </c>
      <c r="H9" s="40">
        <v>122</v>
      </c>
      <c r="I9" s="40">
        <v>38</v>
      </c>
      <c r="J9" s="347">
        <v>0</v>
      </c>
      <c r="K9" s="40">
        <v>831</v>
      </c>
      <c r="L9" s="40">
        <v>323</v>
      </c>
      <c r="M9" s="40">
        <v>116</v>
      </c>
      <c r="N9" s="42">
        <v>77</v>
      </c>
      <c r="O9" s="42">
        <v>5</v>
      </c>
    </row>
    <row r="10" spans="1:15" ht="17.25" customHeight="1">
      <c r="A10" s="27" t="s">
        <v>10</v>
      </c>
      <c r="B10" s="40">
        <v>2088</v>
      </c>
      <c r="C10" s="40">
        <v>1981</v>
      </c>
      <c r="D10" s="40">
        <v>2011</v>
      </c>
      <c r="E10" s="40">
        <v>1088</v>
      </c>
      <c r="F10" s="40">
        <v>397</v>
      </c>
      <c r="G10" s="40">
        <v>165</v>
      </c>
      <c r="H10" s="40">
        <v>163</v>
      </c>
      <c r="I10" s="40">
        <v>164</v>
      </c>
      <c r="J10" s="40">
        <v>4</v>
      </c>
      <c r="K10" s="40">
        <v>751</v>
      </c>
      <c r="L10" s="40">
        <v>193</v>
      </c>
      <c r="M10" s="40">
        <v>169</v>
      </c>
      <c r="N10" s="42">
        <v>72</v>
      </c>
      <c r="O10" s="42">
        <v>16</v>
      </c>
    </row>
    <row r="11" spans="1:15" ht="17.25" customHeight="1">
      <c r="A11" s="27" t="s">
        <v>28</v>
      </c>
      <c r="B11" s="40">
        <v>1587</v>
      </c>
      <c r="C11" s="40">
        <v>1503</v>
      </c>
      <c r="D11" s="40">
        <v>1532</v>
      </c>
      <c r="E11" s="40">
        <v>582</v>
      </c>
      <c r="F11" s="40">
        <v>649</v>
      </c>
      <c r="G11" s="40">
        <v>57</v>
      </c>
      <c r="H11" s="40">
        <v>133</v>
      </c>
      <c r="I11" s="40">
        <v>81</v>
      </c>
      <c r="J11" s="40">
        <v>1</v>
      </c>
      <c r="K11" s="40">
        <v>819</v>
      </c>
      <c r="L11" s="40">
        <v>185</v>
      </c>
      <c r="M11" s="40">
        <v>104</v>
      </c>
      <c r="N11" s="42">
        <v>40</v>
      </c>
      <c r="O11" s="42">
        <v>7</v>
      </c>
    </row>
    <row r="12" spans="1:15" ht="17.25" customHeight="1">
      <c r="A12" s="27" t="s">
        <v>29</v>
      </c>
      <c r="B12" s="40">
        <v>856</v>
      </c>
      <c r="C12" s="40">
        <v>812</v>
      </c>
      <c r="D12" s="40">
        <v>828</v>
      </c>
      <c r="E12" s="40">
        <v>386</v>
      </c>
      <c r="F12" s="40">
        <v>283</v>
      </c>
      <c r="G12" s="40">
        <v>58</v>
      </c>
      <c r="H12" s="40">
        <v>56</v>
      </c>
      <c r="I12" s="40">
        <v>29</v>
      </c>
      <c r="J12" s="347">
        <v>0</v>
      </c>
      <c r="K12" s="40">
        <v>359</v>
      </c>
      <c r="L12" s="40">
        <v>118</v>
      </c>
      <c r="M12" s="40">
        <v>51</v>
      </c>
      <c r="N12" s="42">
        <v>28</v>
      </c>
      <c r="O12" s="42">
        <v>7</v>
      </c>
    </row>
    <row r="13" spans="1:15" ht="17.25" customHeight="1">
      <c r="A13" s="27" t="s">
        <v>30</v>
      </c>
      <c r="B13" s="40">
        <v>1615</v>
      </c>
      <c r="C13" s="40">
        <v>1534</v>
      </c>
      <c r="D13" s="40">
        <v>1609</v>
      </c>
      <c r="E13" s="40">
        <v>586</v>
      </c>
      <c r="F13" s="40">
        <v>669</v>
      </c>
      <c r="G13" s="40">
        <v>116</v>
      </c>
      <c r="H13" s="40">
        <v>117</v>
      </c>
      <c r="I13" s="40">
        <v>45</v>
      </c>
      <c r="J13" s="40">
        <v>1</v>
      </c>
      <c r="K13" s="40">
        <v>963</v>
      </c>
      <c r="L13" s="40">
        <v>330</v>
      </c>
      <c r="M13" s="40">
        <v>127</v>
      </c>
      <c r="N13" s="42">
        <v>68</v>
      </c>
      <c r="O13" s="42">
        <v>18</v>
      </c>
    </row>
    <row r="14" spans="1:15" ht="17.25" customHeight="1">
      <c r="A14" s="27" t="s">
        <v>31</v>
      </c>
      <c r="B14" s="40">
        <v>910</v>
      </c>
      <c r="C14" s="40">
        <v>887</v>
      </c>
      <c r="D14" s="40">
        <v>917</v>
      </c>
      <c r="E14" s="40">
        <v>506</v>
      </c>
      <c r="F14" s="40">
        <v>258</v>
      </c>
      <c r="G14" s="40">
        <v>41</v>
      </c>
      <c r="H14" s="40">
        <v>58</v>
      </c>
      <c r="I14" s="40">
        <v>24</v>
      </c>
      <c r="J14" s="40">
        <v>0</v>
      </c>
      <c r="K14" s="40">
        <v>278</v>
      </c>
      <c r="L14" s="40">
        <v>95</v>
      </c>
      <c r="M14" s="40">
        <v>52</v>
      </c>
      <c r="N14" s="42">
        <v>37</v>
      </c>
      <c r="O14" s="42">
        <v>2</v>
      </c>
    </row>
    <row r="15" spans="1:15" ht="17.25" customHeight="1">
      <c r="A15" s="27" t="s">
        <v>15</v>
      </c>
      <c r="B15" s="40">
        <v>844</v>
      </c>
      <c r="C15" s="40">
        <v>810</v>
      </c>
      <c r="D15" s="40">
        <v>845</v>
      </c>
      <c r="E15" s="40">
        <v>415</v>
      </c>
      <c r="F15" s="40">
        <v>298</v>
      </c>
      <c r="G15" s="40">
        <v>18</v>
      </c>
      <c r="H15" s="40">
        <v>29</v>
      </c>
      <c r="I15" s="40">
        <v>50</v>
      </c>
      <c r="J15" s="347">
        <v>0</v>
      </c>
      <c r="K15" s="40">
        <v>340</v>
      </c>
      <c r="L15" s="40">
        <v>116</v>
      </c>
      <c r="M15" s="40">
        <v>28</v>
      </c>
      <c r="N15" s="42">
        <v>18</v>
      </c>
      <c r="O15" s="42">
        <v>1</v>
      </c>
    </row>
    <row r="16" spans="1:15" ht="17.25" customHeight="1">
      <c r="A16" s="27" t="s">
        <v>16</v>
      </c>
      <c r="B16" s="40">
        <v>1724</v>
      </c>
      <c r="C16" s="40">
        <v>1625</v>
      </c>
      <c r="D16" s="40">
        <v>1655</v>
      </c>
      <c r="E16" s="40">
        <v>886</v>
      </c>
      <c r="F16" s="40">
        <v>512</v>
      </c>
      <c r="G16" s="40">
        <v>34</v>
      </c>
      <c r="H16" s="40">
        <v>126</v>
      </c>
      <c r="I16" s="40">
        <v>66</v>
      </c>
      <c r="J16" s="40">
        <v>1</v>
      </c>
      <c r="K16" s="40">
        <v>571</v>
      </c>
      <c r="L16" s="40">
        <v>200</v>
      </c>
      <c r="M16" s="40">
        <v>139</v>
      </c>
      <c r="N16" s="42">
        <v>84</v>
      </c>
      <c r="O16" s="42">
        <v>5</v>
      </c>
    </row>
    <row r="17" spans="1:15" ht="17.25" customHeight="1">
      <c r="A17" s="28" t="s">
        <v>32</v>
      </c>
      <c r="B17" s="44">
        <v>1145</v>
      </c>
      <c r="C17" s="44">
        <v>1104</v>
      </c>
      <c r="D17" s="44">
        <v>1125</v>
      </c>
      <c r="E17" s="44">
        <v>677</v>
      </c>
      <c r="F17" s="44">
        <v>293</v>
      </c>
      <c r="G17" s="44">
        <v>7</v>
      </c>
      <c r="H17" s="44">
        <v>67</v>
      </c>
      <c r="I17" s="44">
        <v>58</v>
      </c>
      <c r="J17" s="44">
        <v>2</v>
      </c>
      <c r="K17" s="44">
        <v>386</v>
      </c>
      <c r="L17" s="44">
        <v>103</v>
      </c>
      <c r="M17" s="44">
        <v>66</v>
      </c>
      <c r="N17" s="46">
        <v>25</v>
      </c>
      <c r="O17" s="46">
        <v>1</v>
      </c>
    </row>
    <row r="18" spans="10:18" ht="16.5" customHeight="1">
      <c r="J18" s="257"/>
      <c r="K18" s="308"/>
      <c r="L18" s="308"/>
      <c r="M18" s="308"/>
      <c r="N18" s="308"/>
      <c r="O18" s="195" t="s">
        <v>200</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8"/>
  <sheetViews>
    <sheetView zoomScalePageLayoutView="0" workbookViewId="0" topLeftCell="A1">
      <selection activeCell="N10" sqref="N10"/>
    </sheetView>
  </sheetViews>
  <sheetFormatPr defaultColWidth="9.00390625" defaultRowHeight="13.5"/>
  <cols>
    <col min="1" max="9" width="9.625" style="1" customWidth="1"/>
    <col min="10" max="10" width="4.875" style="1" customWidth="1"/>
    <col min="11" max="15" width="5.125" style="1" customWidth="1"/>
    <col min="16" max="17" width="6.125" style="1" customWidth="1"/>
    <col min="18" max="16384" width="9.00390625" style="1" customWidth="1"/>
  </cols>
  <sheetData>
    <row r="1" ht="18.75" customHeight="1">
      <c r="A1" s="6" t="s">
        <v>113</v>
      </c>
    </row>
    <row r="2" spans="2:9" ht="13.5">
      <c r="B2" s="6"/>
      <c r="C2" s="20"/>
      <c r="H2" s="3" t="s">
        <v>384</v>
      </c>
      <c r="I2" s="3"/>
    </row>
    <row r="3" spans="1:8" ht="21" customHeight="1">
      <c r="A3" s="434" t="s">
        <v>4</v>
      </c>
      <c r="B3" s="442" t="s">
        <v>5</v>
      </c>
      <c r="C3" s="473" t="s">
        <v>71</v>
      </c>
      <c r="D3" s="442" t="s">
        <v>75</v>
      </c>
      <c r="E3" s="442"/>
      <c r="F3" s="442" t="s">
        <v>79</v>
      </c>
      <c r="G3" s="442" t="s">
        <v>96</v>
      </c>
      <c r="H3" s="423" t="s">
        <v>23</v>
      </c>
    </row>
    <row r="4" spans="1:8" ht="21" customHeight="1">
      <c r="A4" s="546"/>
      <c r="B4" s="443"/>
      <c r="C4" s="474"/>
      <c r="D4" s="24" t="s">
        <v>114</v>
      </c>
      <c r="E4" s="24" t="s">
        <v>115</v>
      </c>
      <c r="F4" s="443"/>
      <c r="G4" s="443"/>
      <c r="H4" s="545"/>
    </row>
    <row r="5" spans="1:9" ht="20.25" customHeight="1">
      <c r="A5" s="176" t="s">
        <v>116</v>
      </c>
      <c r="B5" s="191">
        <v>13400</v>
      </c>
      <c r="C5" s="192">
        <v>11535</v>
      </c>
      <c r="D5" s="192">
        <v>614</v>
      </c>
      <c r="E5" s="192">
        <v>455</v>
      </c>
      <c r="F5" s="192">
        <v>483</v>
      </c>
      <c r="G5" s="192">
        <v>79</v>
      </c>
      <c r="H5" s="193">
        <v>109</v>
      </c>
      <c r="I5" s="15"/>
    </row>
    <row r="6" spans="1:9" ht="20.25" customHeight="1">
      <c r="A6" s="169" t="s">
        <v>117</v>
      </c>
      <c r="B6" s="170">
        <v>13374</v>
      </c>
      <c r="C6" s="171">
        <v>12011</v>
      </c>
      <c r="D6" s="194">
        <v>475</v>
      </c>
      <c r="E6" s="194">
        <v>522</v>
      </c>
      <c r="F6" s="171">
        <v>77</v>
      </c>
      <c r="G6" s="171">
        <v>69</v>
      </c>
      <c r="H6" s="172">
        <v>120</v>
      </c>
      <c r="I6" s="15"/>
    </row>
    <row r="7" spans="6:9" ht="16.5" customHeight="1">
      <c r="F7" s="195"/>
      <c r="G7" s="195"/>
      <c r="H7" s="5" t="s">
        <v>200</v>
      </c>
      <c r="I7" s="5"/>
    </row>
    <row r="8" spans="6:9" ht="13.5">
      <c r="F8" s="7"/>
      <c r="G8" s="7"/>
      <c r="H8" s="7"/>
      <c r="I8" s="7"/>
    </row>
  </sheetData>
  <sheetProtection/>
  <mergeCells count="7">
    <mergeCell ref="G3:G4"/>
    <mergeCell ref="H3:H4"/>
    <mergeCell ref="F3:F4"/>
    <mergeCell ref="A3:A4"/>
    <mergeCell ref="B3:B4"/>
    <mergeCell ref="C3:C4"/>
    <mergeCell ref="D3:E3"/>
  </mergeCells>
  <printOptions horizontalCentered="1"/>
  <pageMargins left="0.7874015748031497" right="0.7874015748031497" top="4.803149606299213" bottom="0.7874015748031497" header="0.3937007874015748" footer="0.196850393700787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R18"/>
  <sheetViews>
    <sheetView zoomScalePageLayoutView="0" workbookViewId="0" topLeftCell="A1">
      <selection activeCell="U14" sqref="U14"/>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216</v>
      </c>
      <c r="B1" s="6"/>
      <c r="C1" s="20"/>
    </row>
    <row r="2" spans="1:18" ht="13.5">
      <c r="A2" s="6"/>
      <c r="B2" s="6"/>
      <c r="C2" s="20"/>
      <c r="R2" s="22" t="s">
        <v>308</v>
      </c>
    </row>
    <row r="3" spans="1:18" ht="24" customHeight="1">
      <c r="A3" s="549" t="s">
        <v>52</v>
      </c>
      <c r="B3" s="502" t="s">
        <v>298</v>
      </c>
      <c r="C3" s="551" t="s">
        <v>217</v>
      </c>
      <c r="D3" s="517"/>
      <c r="E3" s="521" t="s">
        <v>218</v>
      </c>
      <c r="F3" s="552"/>
      <c r="G3" s="552"/>
      <c r="H3" s="552"/>
      <c r="I3" s="552"/>
      <c r="J3" s="521" t="s">
        <v>219</v>
      </c>
      <c r="K3" s="552"/>
      <c r="L3" s="552"/>
      <c r="M3" s="552"/>
      <c r="N3" s="552"/>
      <c r="O3" s="552"/>
      <c r="P3" s="552"/>
      <c r="Q3" s="553" t="s">
        <v>304</v>
      </c>
      <c r="R3" s="547" t="s">
        <v>226</v>
      </c>
    </row>
    <row r="4" spans="1:18" ht="24" customHeight="1">
      <c r="A4" s="550"/>
      <c r="B4" s="503"/>
      <c r="C4" s="31" t="s">
        <v>6</v>
      </c>
      <c r="D4" s="31" t="s">
        <v>214</v>
      </c>
      <c r="E4" s="31" t="s">
        <v>6</v>
      </c>
      <c r="F4" s="31" t="s">
        <v>211</v>
      </c>
      <c r="G4" s="31" t="s">
        <v>212</v>
      </c>
      <c r="H4" s="31" t="s">
        <v>220</v>
      </c>
      <c r="I4" s="31" t="s">
        <v>221</v>
      </c>
      <c r="J4" s="31" t="s">
        <v>6</v>
      </c>
      <c r="K4" s="31" t="s">
        <v>277</v>
      </c>
      <c r="L4" s="31" t="s">
        <v>278</v>
      </c>
      <c r="M4" s="31" t="s">
        <v>279</v>
      </c>
      <c r="N4" s="31" t="s">
        <v>280</v>
      </c>
      <c r="O4" s="31" t="s">
        <v>281</v>
      </c>
      <c r="P4" s="31" t="s">
        <v>282</v>
      </c>
      <c r="Q4" s="554"/>
      <c r="R4" s="548"/>
    </row>
    <row r="5" spans="1:18" ht="21" customHeight="1">
      <c r="A5" s="30" t="s">
        <v>6</v>
      </c>
      <c r="B5" s="32">
        <f>SUM(B6,B7,B8,B9,B10,B11,B12,B13,B14,B15)</f>
        <v>0</v>
      </c>
      <c r="C5" s="32">
        <f>SUM(C6,C7,C8,C9,C10,C11,C12,C13,C14,C15)</f>
        <v>0</v>
      </c>
      <c r="D5" s="33" t="e">
        <f>ROUND(C5/B5,2)</f>
        <v>#DIV/0!</v>
      </c>
      <c r="E5" s="32">
        <f aca="true" t="shared" si="0" ref="E5:P5">SUM(E6,E7,E8,E9,E10,E11,E12,E13,E14,E15)</f>
        <v>0</v>
      </c>
      <c r="F5" s="32">
        <f t="shared" si="0"/>
        <v>0</v>
      </c>
      <c r="G5" s="32">
        <f t="shared" si="0"/>
        <v>0</v>
      </c>
      <c r="H5" s="32">
        <f t="shared" si="0"/>
        <v>0</v>
      </c>
      <c r="I5" s="32">
        <f t="shared" si="0"/>
        <v>0</v>
      </c>
      <c r="J5" s="32">
        <f t="shared" si="0"/>
        <v>0</v>
      </c>
      <c r="K5" s="32">
        <f t="shared" si="0"/>
        <v>0</v>
      </c>
      <c r="L5" s="32">
        <f t="shared" si="0"/>
        <v>0</v>
      </c>
      <c r="M5" s="32">
        <f t="shared" si="0"/>
        <v>0</v>
      </c>
      <c r="N5" s="32">
        <f t="shared" si="0"/>
        <v>0</v>
      </c>
      <c r="O5" s="32">
        <f t="shared" si="0"/>
        <v>0</v>
      </c>
      <c r="P5" s="32">
        <f t="shared" si="0"/>
        <v>0</v>
      </c>
      <c r="Q5" s="32">
        <f>SUM(Q6,Q7,Q8,Q9,Q10,Q11,Q12,Q13,Q14,Q15)</f>
        <v>0</v>
      </c>
      <c r="R5" s="34">
        <f>SUM(R6,R7,R8,R9,R10,R11,R12,R13,R14,R15)</f>
        <v>0</v>
      </c>
    </row>
    <row r="6" spans="1:18" ht="21" customHeight="1">
      <c r="A6" s="35" t="s">
        <v>8</v>
      </c>
      <c r="B6" s="36"/>
      <c r="C6" s="36"/>
      <c r="D6" s="37" t="e">
        <f aca="true" t="shared" si="1" ref="D6:D15">ROUND(C6/B6,2)</f>
        <v>#DIV/0!</v>
      </c>
      <c r="E6" s="36">
        <f>SUM(F6:I6)</f>
        <v>0</v>
      </c>
      <c r="F6" s="36"/>
      <c r="G6" s="36"/>
      <c r="H6" s="36"/>
      <c r="I6" s="36"/>
      <c r="J6" s="36">
        <f>SUM(K6:P6)</f>
        <v>0</v>
      </c>
      <c r="K6" s="36"/>
      <c r="L6" s="36"/>
      <c r="M6" s="36"/>
      <c r="N6" s="36"/>
      <c r="O6" s="36"/>
      <c r="P6" s="36"/>
      <c r="Q6" s="36"/>
      <c r="R6" s="38"/>
    </row>
    <row r="7" spans="1:18" ht="21" customHeight="1">
      <c r="A7" s="39" t="s">
        <v>9</v>
      </c>
      <c r="B7" s="40"/>
      <c r="C7" s="40"/>
      <c r="D7" s="41" t="e">
        <f t="shared" si="1"/>
        <v>#DIV/0!</v>
      </c>
      <c r="E7" s="40">
        <f aca="true" t="shared" si="2" ref="E7:E15">SUM(F7:I7)</f>
        <v>0</v>
      </c>
      <c r="F7" s="40"/>
      <c r="G7" s="40"/>
      <c r="H7" s="40"/>
      <c r="I7" s="40"/>
      <c r="J7" s="40">
        <f aca="true" t="shared" si="3" ref="J7:J15">SUM(K7:P7)</f>
        <v>0</v>
      </c>
      <c r="K7" s="40"/>
      <c r="L7" s="40"/>
      <c r="M7" s="40"/>
      <c r="N7" s="40"/>
      <c r="O7" s="40"/>
      <c r="P7" s="40"/>
      <c r="Q7" s="40"/>
      <c r="R7" s="42"/>
    </row>
    <row r="8" spans="1:18" ht="21" customHeight="1">
      <c r="A8" s="39" t="s">
        <v>10</v>
      </c>
      <c r="B8" s="40"/>
      <c r="C8" s="40"/>
      <c r="D8" s="41" t="e">
        <f t="shared" si="1"/>
        <v>#DIV/0!</v>
      </c>
      <c r="E8" s="40">
        <f t="shared" si="2"/>
        <v>0</v>
      </c>
      <c r="F8" s="40"/>
      <c r="G8" s="40"/>
      <c r="H8" s="40"/>
      <c r="I8" s="40"/>
      <c r="J8" s="40">
        <f t="shared" si="3"/>
        <v>0</v>
      </c>
      <c r="K8" s="40"/>
      <c r="L8" s="40"/>
      <c r="M8" s="40"/>
      <c r="N8" s="40"/>
      <c r="O8" s="40"/>
      <c r="P8" s="40"/>
      <c r="Q8" s="40"/>
      <c r="R8" s="42"/>
    </row>
    <row r="9" spans="1:18" ht="21" customHeight="1">
      <c r="A9" s="39" t="s">
        <v>11</v>
      </c>
      <c r="B9" s="40"/>
      <c r="C9" s="40"/>
      <c r="D9" s="41" t="e">
        <f t="shared" si="1"/>
        <v>#DIV/0!</v>
      </c>
      <c r="E9" s="40">
        <f t="shared" si="2"/>
        <v>0</v>
      </c>
      <c r="F9" s="40"/>
      <c r="G9" s="40"/>
      <c r="H9" s="40"/>
      <c r="I9" s="40"/>
      <c r="J9" s="40">
        <f t="shared" si="3"/>
        <v>0</v>
      </c>
      <c r="K9" s="40"/>
      <c r="L9" s="40"/>
      <c r="M9" s="40"/>
      <c r="N9" s="40"/>
      <c r="O9" s="40"/>
      <c r="P9" s="40"/>
      <c r="Q9" s="40"/>
      <c r="R9" s="42"/>
    </row>
    <row r="10" spans="1:18" ht="21" customHeight="1">
      <c r="A10" s="39" t="s">
        <v>12</v>
      </c>
      <c r="B10" s="40"/>
      <c r="C10" s="40"/>
      <c r="D10" s="41" t="e">
        <f t="shared" si="1"/>
        <v>#DIV/0!</v>
      </c>
      <c r="E10" s="40">
        <f t="shared" si="2"/>
        <v>0</v>
      </c>
      <c r="F10" s="40"/>
      <c r="G10" s="40"/>
      <c r="H10" s="40"/>
      <c r="I10" s="40"/>
      <c r="J10" s="40">
        <f t="shared" si="3"/>
        <v>0</v>
      </c>
      <c r="K10" s="40"/>
      <c r="L10" s="40"/>
      <c r="M10" s="40"/>
      <c r="N10" s="40"/>
      <c r="O10" s="40"/>
      <c r="P10" s="40"/>
      <c r="Q10" s="40"/>
      <c r="R10" s="42"/>
    </row>
    <row r="11" spans="1:18" ht="21" customHeight="1">
      <c r="A11" s="39" t="s">
        <v>13</v>
      </c>
      <c r="B11" s="40"/>
      <c r="C11" s="40"/>
      <c r="D11" s="41" t="e">
        <f t="shared" si="1"/>
        <v>#DIV/0!</v>
      </c>
      <c r="E11" s="40">
        <f t="shared" si="2"/>
        <v>0</v>
      </c>
      <c r="F11" s="40"/>
      <c r="G11" s="40"/>
      <c r="H11" s="40"/>
      <c r="I11" s="40"/>
      <c r="J11" s="40">
        <f t="shared" si="3"/>
        <v>0</v>
      </c>
      <c r="K11" s="40"/>
      <c r="L11" s="40"/>
      <c r="M11" s="40"/>
      <c r="N11" s="40"/>
      <c r="O11" s="40"/>
      <c r="P11" s="40"/>
      <c r="Q11" s="40"/>
      <c r="R11" s="42"/>
    </row>
    <row r="12" spans="1:18" ht="21" customHeight="1">
      <c r="A12" s="39" t="s">
        <v>14</v>
      </c>
      <c r="B12" s="40"/>
      <c r="C12" s="40"/>
      <c r="D12" s="41" t="e">
        <f t="shared" si="1"/>
        <v>#DIV/0!</v>
      </c>
      <c r="E12" s="40">
        <f t="shared" si="2"/>
        <v>0</v>
      </c>
      <c r="F12" s="40"/>
      <c r="G12" s="40"/>
      <c r="H12" s="40"/>
      <c r="I12" s="40"/>
      <c r="J12" s="40">
        <f t="shared" si="3"/>
        <v>0</v>
      </c>
      <c r="K12" s="40"/>
      <c r="L12" s="40"/>
      <c r="M12" s="40"/>
      <c r="N12" s="40"/>
      <c r="O12" s="40"/>
      <c r="P12" s="40"/>
      <c r="Q12" s="40"/>
      <c r="R12" s="42"/>
    </row>
    <row r="13" spans="1:18" ht="21" customHeight="1">
      <c r="A13" s="39" t="s">
        <v>15</v>
      </c>
      <c r="B13" s="40"/>
      <c r="C13" s="40"/>
      <c r="D13" s="41" t="e">
        <f t="shared" si="1"/>
        <v>#DIV/0!</v>
      </c>
      <c r="E13" s="40">
        <f t="shared" si="2"/>
        <v>0</v>
      </c>
      <c r="F13" s="40"/>
      <c r="G13" s="40"/>
      <c r="H13" s="40"/>
      <c r="I13" s="40"/>
      <c r="J13" s="40">
        <f t="shared" si="3"/>
        <v>0</v>
      </c>
      <c r="K13" s="40"/>
      <c r="L13" s="40"/>
      <c r="M13" s="40"/>
      <c r="N13" s="40"/>
      <c r="O13" s="40"/>
      <c r="P13" s="40"/>
      <c r="Q13" s="40"/>
      <c r="R13" s="42"/>
    </row>
    <row r="14" spans="1:18" ht="21" customHeight="1">
      <c r="A14" s="39" t="s">
        <v>16</v>
      </c>
      <c r="B14" s="40"/>
      <c r="C14" s="40"/>
      <c r="D14" s="41" t="e">
        <f t="shared" si="1"/>
        <v>#DIV/0!</v>
      </c>
      <c r="E14" s="40">
        <f t="shared" si="2"/>
        <v>0</v>
      </c>
      <c r="F14" s="40"/>
      <c r="G14" s="40"/>
      <c r="H14" s="40"/>
      <c r="I14" s="40"/>
      <c r="J14" s="40">
        <f t="shared" si="3"/>
        <v>0</v>
      </c>
      <c r="K14" s="40"/>
      <c r="L14" s="40"/>
      <c r="M14" s="40"/>
      <c r="N14" s="40"/>
      <c r="O14" s="40"/>
      <c r="P14" s="40"/>
      <c r="Q14" s="40"/>
      <c r="R14" s="42"/>
    </row>
    <row r="15" spans="1:18" ht="21" customHeight="1">
      <c r="A15" s="43" t="s">
        <v>17</v>
      </c>
      <c r="B15" s="44"/>
      <c r="C15" s="44"/>
      <c r="D15" s="45" t="e">
        <f t="shared" si="1"/>
        <v>#DIV/0!</v>
      </c>
      <c r="E15" s="44">
        <f t="shared" si="2"/>
        <v>0</v>
      </c>
      <c r="F15" s="44"/>
      <c r="G15" s="44"/>
      <c r="H15" s="44"/>
      <c r="I15" s="44"/>
      <c r="J15" s="44">
        <f t="shared" si="3"/>
        <v>0</v>
      </c>
      <c r="K15" s="44"/>
      <c r="L15" s="44"/>
      <c r="M15" s="44"/>
      <c r="N15" s="44"/>
      <c r="O15" s="44"/>
      <c r="P15" s="44"/>
      <c r="Q15" s="44"/>
      <c r="R15" s="46"/>
    </row>
    <row r="16" spans="1:18" s="9" customFormat="1" ht="16.5" customHeight="1">
      <c r="A16" s="47" t="s">
        <v>215</v>
      </c>
      <c r="B16" s="48"/>
      <c r="C16" s="48"/>
      <c r="D16" s="48"/>
      <c r="E16" s="48"/>
      <c r="F16" s="48"/>
      <c r="G16" s="48"/>
      <c r="H16" s="48"/>
      <c r="I16" s="48"/>
      <c r="J16" s="48"/>
      <c r="K16" s="48"/>
      <c r="L16" s="48"/>
      <c r="M16" s="48"/>
      <c r="N16" s="48"/>
      <c r="O16" s="48"/>
      <c r="P16" s="48"/>
      <c r="Q16" s="48"/>
      <c r="R16" s="49" t="s">
        <v>227</v>
      </c>
    </row>
    <row r="17" spans="2:18" ht="13.5">
      <c r="B17" s="11"/>
      <c r="C17" s="11"/>
      <c r="E17" s="11"/>
      <c r="F17" s="11"/>
      <c r="G17" s="11"/>
      <c r="I17" s="11"/>
      <c r="J17" s="11"/>
      <c r="K17" s="11"/>
      <c r="L17" s="11"/>
      <c r="M17" s="11"/>
      <c r="N17" s="11"/>
      <c r="P17" s="11"/>
      <c r="Q17" s="11"/>
      <c r="R17" s="11"/>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4724409448818898" footer="0.4724409448818898"/>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9" tint="0.5999900102615356"/>
  </sheetPr>
  <dimension ref="A1:S18"/>
  <sheetViews>
    <sheetView zoomScalePageLayoutView="0" workbookViewId="0" topLeftCell="A1">
      <selection activeCell="X15" sqref="X13:X15"/>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216</v>
      </c>
      <c r="B1" s="6"/>
      <c r="C1" s="20"/>
    </row>
    <row r="2" spans="1:18" ht="13.5">
      <c r="A2" s="6"/>
      <c r="B2" s="6"/>
      <c r="C2" s="20"/>
      <c r="R2" s="22" t="s">
        <v>386</v>
      </c>
    </row>
    <row r="3" spans="1:18" ht="24" customHeight="1">
      <c r="A3" s="549" t="s">
        <v>52</v>
      </c>
      <c r="B3" s="502" t="s">
        <v>298</v>
      </c>
      <c r="C3" s="551" t="s">
        <v>217</v>
      </c>
      <c r="D3" s="517"/>
      <c r="E3" s="521" t="s">
        <v>218</v>
      </c>
      <c r="F3" s="552"/>
      <c r="G3" s="552"/>
      <c r="H3" s="552"/>
      <c r="I3" s="552"/>
      <c r="J3" s="521" t="s">
        <v>219</v>
      </c>
      <c r="K3" s="552"/>
      <c r="L3" s="552"/>
      <c r="M3" s="552"/>
      <c r="N3" s="552"/>
      <c r="O3" s="552"/>
      <c r="P3" s="552"/>
      <c r="Q3" s="553" t="s">
        <v>304</v>
      </c>
      <c r="R3" s="547" t="s">
        <v>226</v>
      </c>
    </row>
    <row r="4" spans="1:18" ht="24" customHeight="1">
      <c r="A4" s="550"/>
      <c r="B4" s="503"/>
      <c r="C4" s="31" t="s">
        <v>6</v>
      </c>
      <c r="D4" s="31" t="s">
        <v>214</v>
      </c>
      <c r="E4" s="31" t="s">
        <v>6</v>
      </c>
      <c r="F4" s="31" t="s">
        <v>211</v>
      </c>
      <c r="G4" s="31" t="s">
        <v>212</v>
      </c>
      <c r="H4" s="31" t="s">
        <v>220</v>
      </c>
      <c r="I4" s="31" t="s">
        <v>221</v>
      </c>
      <c r="J4" s="31" t="s">
        <v>6</v>
      </c>
      <c r="K4" s="31" t="s">
        <v>389</v>
      </c>
      <c r="L4" s="31" t="s">
        <v>390</v>
      </c>
      <c r="M4" s="31" t="s">
        <v>391</v>
      </c>
      <c r="N4" s="31" t="s">
        <v>392</v>
      </c>
      <c r="O4" s="31" t="s">
        <v>393</v>
      </c>
      <c r="P4" s="31" t="s">
        <v>394</v>
      </c>
      <c r="Q4" s="554"/>
      <c r="R4" s="548"/>
    </row>
    <row r="5" spans="1:19" ht="21" customHeight="1">
      <c r="A5" s="30" t="s">
        <v>6</v>
      </c>
      <c r="B5" s="32">
        <f>SUM(B6:B15)</f>
        <v>13785</v>
      </c>
      <c r="C5" s="32">
        <f>SUM(C6:C15)</f>
        <v>7321</v>
      </c>
      <c r="D5" s="33">
        <f>ROUND(C5/B5,2)</f>
        <v>0.53</v>
      </c>
      <c r="E5" s="32">
        <f aca="true" t="shared" si="0" ref="E5:R5">SUM(E6:E15)</f>
        <v>2006</v>
      </c>
      <c r="F5" s="32">
        <f t="shared" si="0"/>
        <v>1423</v>
      </c>
      <c r="G5" s="32">
        <f t="shared" si="0"/>
        <v>493</v>
      </c>
      <c r="H5" s="32">
        <f t="shared" si="0"/>
        <v>6</v>
      </c>
      <c r="I5" s="32">
        <f t="shared" si="0"/>
        <v>84</v>
      </c>
      <c r="J5" s="32">
        <f t="shared" si="0"/>
        <v>1889</v>
      </c>
      <c r="K5" s="32">
        <f t="shared" si="0"/>
        <v>771</v>
      </c>
      <c r="L5" s="32">
        <f t="shared" si="0"/>
        <v>471</v>
      </c>
      <c r="M5" s="32">
        <f t="shared" si="0"/>
        <v>204</v>
      </c>
      <c r="N5" s="32">
        <f t="shared" si="0"/>
        <v>197</v>
      </c>
      <c r="O5" s="32">
        <f t="shared" si="0"/>
        <v>43</v>
      </c>
      <c r="P5" s="32">
        <f t="shared" si="0"/>
        <v>203</v>
      </c>
      <c r="Q5" s="32">
        <f t="shared" si="0"/>
        <v>218</v>
      </c>
      <c r="R5" s="34">
        <f t="shared" si="0"/>
        <v>933</v>
      </c>
      <c r="S5" s="13"/>
    </row>
    <row r="6" spans="1:19" ht="21" customHeight="1">
      <c r="A6" s="35" t="s">
        <v>8</v>
      </c>
      <c r="B6" s="404">
        <v>1606</v>
      </c>
      <c r="C6" s="404">
        <v>568</v>
      </c>
      <c r="D6" s="37">
        <f>ROUND(C6/B6,2)</f>
        <v>0.35</v>
      </c>
      <c r="E6" s="404">
        <v>179</v>
      </c>
      <c r="F6" s="404">
        <v>142</v>
      </c>
      <c r="G6" s="404">
        <v>32</v>
      </c>
      <c r="H6" s="405">
        <v>0</v>
      </c>
      <c r="I6" s="404">
        <v>5</v>
      </c>
      <c r="J6" s="404">
        <v>172</v>
      </c>
      <c r="K6" s="404">
        <v>78</v>
      </c>
      <c r="L6" s="404">
        <v>41</v>
      </c>
      <c r="M6" s="404">
        <v>11</v>
      </c>
      <c r="N6" s="404">
        <v>8</v>
      </c>
      <c r="O6" s="405">
        <v>1</v>
      </c>
      <c r="P6" s="404">
        <v>33</v>
      </c>
      <c r="Q6" s="404">
        <v>21</v>
      </c>
      <c r="R6" s="406">
        <v>103</v>
      </c>
      <c r="S6" s="407"/>
    </row>
    <row r="7" spans="1:19" ht="21" customHeight="1">
      <c r="A7" s="39" t="s">
        <v>9</v>
      </c>
      <c r="B7" s="408">
        <v>2089</v>
      </c>
      <c r="C7" s="408">
        <v>1049</v>
      </c>
      <c r="D7" s="41">
        <f aca="true" t="shared" si="1" ref="D7:D15">ROUND(C7/B7,2)</f>
        <v>0.5</v>
      </c>
      <c r="E7" s="408">
        <v>314</v>
      </c>
      <c r="F7" s="408">
        <v>240</v>
      </c>
      <c r="G7" s="408">
        <v>57</v>
      </c>
      <c r="H7" s="408">
        <v>4</v>
      </c>
      <c r="I7" s="408">
        <v>13</v>
      </c>
      <c r="J7" s="408">
        <v>309</v>
      </c>
      <c r="K7" s="408">
        <v>133</v>
      </c>
      <c r="L7" s="408">
        <v>84</v>
      </c>
      <c r="M7" s="408">
        <v>32</v>
      </c>
      <c r="N7" s="408">
        <v>36</v>
      </c>
      <c r="O7" s="409">
        <v>0</v>
      </c>
      <c r="P7" s="408">
        <v>24</v>
      </c>
      <c r="Q7" s="408">
        <v>25</v>
      </c>
      <c r="R7" s="410">
        <v>145</v>
      </c>
      <c r="S7" s="407"/>
    </row>
    <row r="8" spans="1:19" ht="21" customHeight="1">
      <c r="A8" s="39" t="s">
        <v>10</v>
      </c>
      <c r="B8" s="408">
        <v>1960</v>
      </c>
      <c r="C8" s="408">
        <v>1126</v>
      </c>
      <c r="D8" s="41">
        <f t="shared" si="1"/>
        <v>0.57</v>
      </c>
      <c r="E8" s="408">
        <v>309</v>
      </c>
      <c r="F8" s="408">
        <v>218</v>
      </c>
      <c r="G8" s="408">
        <v>77</v>
      </c>
      <c r="H8" s="409">
        <v>0</v>
      </c>
      <c r="I8" s="408">
        <v>14</v>
      </c>
      <c r="J8" s="408">
        <v>152</v>
      </c>
      <c r="K8" s="408">
        <v>74</v>
      </c>
      <c r="L8" s="408">
        <v>10</v>
      </c>
      <c r="M8" s="408">
        <v>51</v>
      </c>
      <c r="N8" s="408">
        <v>7</v>
      </c>
      <c r="O8" s="409">
        <v>0</v>
      </c>
      <c r="P8" s="408">
        <v>10</v>
      </c>
      <c r="Q8" s="408">
        <v>13</v>
      </c>
      <c r="R8" s="410">
        <v>109</v>
      </c>
      <c r="S8" s="407"/>
    </row>
    <row r="9" spans="1:19" ht="21" customHeight="1">
      <c r="A9" s="39" t="s">
        <v>11</v>
      </c>
      <c r="B9" s="408">
        <v>1511</v>
      </c>
      <c r="C9" s="408">
        <v>956</v>
      </c>
      <c r="D9" s="41">
        <f t="shared" si="1"/>
        <v>0.63</v>
      </c>
      <c r="E9" s="408">
        <v>232</v>
      </c>
      <c r="F9" s="408">
        <v>146</v>
      </c>
      <c r="G9" s="408">
        <v>72</v>
      </c>
      <c r="H9" s="409">
        <v>1</v>
      </c>
      <c r="I9" s="408">
        <v>13</v>
      </c>
      <c r="J9" s="408">
        <v>268</v>
      </c>
      <c r="K9" s="408">
        <v>88</v>
      </c>
      <c r="L9" s="408">
        <v>67</v>
      </c>
      <c r="M9" s="408">
        <v>39</v>
      </c>
      <c r="N9" s="408">
        <v>35</v>
      </c>
      <c r="O9" s="409">
        <v>0</v>
      </c>
      <c r="P9" s="408">
        <v>39</v>
      </c>
      <c r="Q9" s="408">
        <v>11</v>
      </c>
      <c r="R9" s="410">
        <v>89</v>
      </c>
      <c r="S9" s="407"/>
    </row>
    <row r="10" spans="1:19" ht="21" customHeight="1">
      <c r="A10" s="39" t="s">
        <v>12</v>
      </c>
      <c r="B10" s="408">
        <v>807</v>
      </c>
      <c r="C10" s="408">
        <v>405</v>
      </c>
      <c r="D10" s="41">
        <f t="shared" si="1"/>
        <v>0.5</v>
      </c>
      <c r="E10" s="408">
        <v>108</v>
      </c>
      <c r="F10" s="408">
        <v>77</v>
      </c>
      <c r="G10" s="408">
        <v>29</v>
      </c>
      <c r="H10" s="409">
        <v>0</v>
      </c>
      <c r="I10" s="408">
        <v>2</v>
      </c>
      <c r="J10" s="408">
        <v>150</v>
      </c>
      <c r="K10" s="408">
        <v>48</v>
      </c>
      <c r="L10" s="408">
        <v>30</v>
      </c>
      <c r="M10" s="408">
        <v>7</v>
      </c>
      <c r="N10" s="408">
        <v>23</v>
      </c>
      <c r="O10" s="408">
        <v>35</v>
      </c>
      <c r="P10" s="408">
        <v>7</v>
      </c>
      <c r="Q10" s="408">
        <v>49</v>
      </c>
      <c r="R10" s="410">
        <v>77</v>
      </c>
      <c r="S10" s="407"/>
    </row>
    <row r="11" spans="1:19" ht="21" customHeight="1">
      <c r="A11" s="39" t="s">
        <v>13</v>
      </c>
      <c r="B11" s="408">
        <v>1485</v>
      </c>
      <c r="C11" s="408">
        <v>664</v>
      </c>
      <c r="D11" s="41">
        <f t="shared" si="1"/>
        <v>0.45</v>
      </c>
      <c r="E11" s="408">
        <v>196</v>
      </c>
      <c r="F11" s="408">
        <v>127</v>
      </c>
      <c r="G11" s="408">
        <v>65</v>
      </c>
      <c r="H11" s="409">
        <v>0</v>
      </c>
      <c r="I11" s="408">
        <v>4</v>
      </c>
      <c r="J11" s="408">
        <v>180</v>
      </c>
      <c r="K11" s="408">
        <v>98</v>
      </c>
      <c r="L11" s="408">
        <v>44</v>
      </c>
      <c r="M11" s="408">
        <v>6</v>
      </c>
      <c r="N11" s="408">
        <v>13</v>
      </c>
      <c r="O11" s="409">
        <v>1</v>
      </c>
      <c r="P11" s="408">
        <v>18</v>
      </c>
      <c r="Q11" s="408">
        <v>17</v>
      </c>
      <c r="R11" s="410">
        <v>105</v>
      </c>
      <c r="S11" s="407"/>
    </row>
    <row r="12" spans="1:19" ht="21" customHeight="1">
      <c r="A12" s="39" t="s">
        <v>14</v>
      </c>
      <c r="B12" s="408">
        <v>854</v>
      </c>
      <c r="C12" s="408">
        <v>454</v>
      </c>
      <c r="D12" s="41">
        <f t="shared" si="1"/>
        <v>0.53</v>
      </c>
      <c r="E12" s="408">
        <v>118</v>
      </c>
      <c r="F12" s="408">
        <v>82</v>
      </c>
      <c r="G12" s="408">
        <v>32</v>
      </c>
      <c r="H12" s="409">
        <v>0</v>
      </c>
      <c r="I12" s="408">
        <v>4</v>
      </c>
      <c r="J12" s="408">
        <v>98</v>
      </c>
      <c r="K12" s="408">
        <v>50</v>
      </c>
      <c r="L12" s="408">
        <v>16</v>
      </c>
      <c r="M12" s="408">
        <v>11</v>
      </c>
      <c r="N12" s="408">
        <v>10</v>
      </c>
      <c r="O12" s="409">
        <v>4</v>
      </c>
      <c r="P12" s="408">
        <v>7</v>
      </c>
      <c r="Q12" s="408">
        <v>11</v>
      </c>
      <c r="R12" s="410">
        <v>61</v>
      </c>
      <c r="S12" s="407"/>
    </row>
    <row r="13" spans="1:19" ht="21" customHeight="1">
      <c r="A13" s="39" t="s">
        <v>15</v>
      </c>
      <c r="B13" s="408">
        <v>800</v>
      </c>
      <c r="C13" s="408">
        <v>614</v>
      </c>
      <c r="D13" s="41">
        <f t="shared" si="1"/>
        <v>0.77</v>
      </c>
      <c r="E13" s="408">
        <v>154</v>
      </c>
      <c r="F13" s="408">
        <v>102</v>
      </c>
      <c r="G13" s="408">
        <v>42</v>
      </c>
      <c r="H13" s="409">
        <v>0</v>
      </c>
      <c r="I13" s="408">
        <v>10</v>
      </c>
      <c r="J13" s="408">
        <v>93</v>
      </c>
      <c r="K13" s="408">
        <v>38</v>
      </c>
      <c r="L13" s="408">
        <v>10</v>
      </c>
      <c r="M13" s="408">
        <v>8</v>
      </c>
      <c r="N13" s="408">
        <v>27</v>
      </c>
      <c r="O13" s="409">
        <v>0</v>
      </c>
      <c r="P13" s="408">
        <v>10</v>
      </c>
      <c r="Q13" s="408">
        <v>7</v>
      </c>
      <c r="R13" s="410">
        <v>36</v>
      </c>
      <c r="S13" s="407"/>
    </row>
    <row r="14" spans="1:19" ht="21" customHeight="1">
      <c r="A14" s="39" t="s">
        <v>16</v>
      </c>
      <c r="B14" s="408">
        <v>1598</v>
      </c>
      <c r="C14" s="408">
        <v>761</v>
      </c>
      <c r="D14" s="41">
        <f t="shared" si="1"/>
        <v>0.48</v>
      </c>
      <c r="E14" s="408">
        <v>201</v>
      </c>
      <c r="F14" s="408">
        <v>144</v>
      </c>
      <c r="G14" s="408">
        <v>46</v>
      </c>
      <c r="H14" s="409">
        <v>0</v>
      </c>
      <c r="I14" s="408">
        <v>11</v>
      </c>
      <c r="J14" s="408">
        <v>255</v>
      </c>
      <c r="K14" s="408">
        <v>88</v>
      </c>
      <c r="L14" s="408">
        <v>87</v>
      </c>
      <c r="M14" s="408">
        <v>20</v>
      </c>
      <c r="N14" s="408">
        <v>25</v>
      </c>
      <c r="O14" s="409">
        <v>0</v>
      </c>
      <c r="P14" s="408">
        <v>35</v>
      </c>
      <c r="Q14" s="408">
        <v>23</v>
      </c>
      <c r="R14" s="410">
        <v>118</v>
      </c>
      <c r="S14" s="407"/>
    </row>
    <row r="15" spans="1:19" ht="21" customHeight="1">
      <c r="A15" s="43" t="s">
        <v>17</v>
      </c>
      <c r="B15" s="411">
        <v>1075</v>
      </c>
      <c r="C15" s="411">
        <v>724</v>
      </c>
      <c r="D15" s="45">
        <f t="shared" si="1"/>
        <v>0.67</v>
      </c>
      <c r="E15" s="411">
        <v>195</v>
      </c>
      <c r="F15" s="411">
        <v>145</v>
      </c>
      <c r="G15" s="411">
        <v>41</v>
      </c>
      <c r="H15" s="411">
        <v>1</v>
      </c>
      <c r="I15" s="411">
        <v>8</v>
      </c>
      <c r="J15" s="411">
        <v>212</v>
      </c>
      <c r="K15" s="411">
        <v>76</v>
      </c>
      <c r="L15" s="411">
        <v>82</v>
      </c>
      <c r="M15" s="411">
        <v>19</v>
      </c>
      <c r="N15" s="411">
        <v>13</v>
      </c>
      <c r="O15" s="412">
        <v>2</v>
      </c>
      <c r="P15" s="411">
        <v>20</v>
      </c>
      <c r="Q15" s="411">
        <v>41</v>
      </c>
      <c r="R15" s="413">
        <v>90</v>
      </c>
      <c r="S15" s="407"/>
    </row>
    <row r="16" spans="1:18" s="9" customFormat="1" ht="16.5" customHeight="1">
      <c r="A16" s="47" t="s">
        <v>215</v>
      </c>
      <c r="B16" s="48"/>
      <c r="C16" s="48"/>
      <c r="D16" s="48"/>
      <c r="E16" s="48"/>
      <c r="F16" s="48"/>
      <c r="G16" s="48"/>
      <c r="H16" s="48"/>
      <c r="I16" s="48"/>
      <c r="J16" s="48"/>
      <c r="K16" s="48"/>
      <c r="L16" s="48"/>
      <c r="M16" s="48"/>
      <c r="N16" s="48"/>
      <c r="O16" s="48"/>
      <c r="P16" s="48"/>
      <c r="Q16" s="48"/>
      <c r="R16" s="49" t="s">
        <v>227</v>
      </c>
    </row>
    <row r="17" spans="2:18" ht="13.5">
      <c r="B17" s="11"/>
      <c r="C17" s="11"/>
      <c r="E17" s="11"/>
      <c r="F17" s="11"/>
      <c r="G17" s="11"/>
      <c r="I17" s="11"/>
      <c r="J17" s="11"/>
      <c r="K17" s="11"/>
      <c r="L17" s="11"/>
      <c r="M17" s="11"/>
      <c r="N17" s="11"/>
      <c r="P17" s="11"/>
      <c r="Q17" s="11"/>
      <c r="R17" s="11"/>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3937007874015748" footer="0.196850393700787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S20" sqref="S20"/>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7" width="4.375" style="1" customWidth="1"/>
    <col min="18" max="18" width="4.50390625" style="1" customWidth="1"/>
    <col min="19" max="16384" width="9.00390625" style="1" customWidth="1"/>
  </cols>
  <sheetData>
    <row r="1" spans="1:4" ht="18.75" customHeight="1">
      <c r="A1" s="2" t="s">
        <v>322</v>
      </c>
      <c r="B1" s="2"/>
      <c r="C1" s="2"/>
      <c r="D1" s="2"/>
    </row>
    <row r="2" spans="1:17" ht="18.75" customHeight="1">
      <c r="A2" s="175" t="s">
        <v>112</v>
      </c>
      <c r="B2" s="175"/>
      <c r="Q2" s="21"/>
    </row>
    <row r="3" spans="1:18" ht="13.5" customHeight="1">
      <c r="A3" s="175"/>
      <c r="B3" s="175"/>
      <c r="L3" s="196"/>
      <c r="M3" s="313"/>
      <c r="N3" s="309"/>
      <c r="O3" s="314" t="s">
        <v>382</v>
      </c>
      <c r="Q3" s="21"/>
      <c r="R3" s="3"/>
    </row>
    <row r="4" spans="1:15" ht="17.25" customHeight="1">
      <c r="A4" s="504" t="s">
        <v>52</v>
      </c>
      <c r="B4" s="539" t="s">
        <v>70</v>
      </c>
      <c r="C4" s="494" t="s">
        <v>5</v>
      </c>
      <c r="D4" s="504"/>
      <c r="E4" s="507" t="s">
        <v>93</v>
      </c>
      <c r="F4" s="542"/>
      <c r="G4" s="543"/>
      <c r="H4" s="494" t="s">
        <v>94</v>
      </c>
      <c r="I4" s="471"/>
      <c r="J4" s="504"/>
      <c r="K4" s="494" t="s">
        <v>95</v>
      </c>
      <c r="L4" s="504"/>
      <c r="M4" s="531" t="s">
        <v>78</v>
      </c>
      <c r="N4" s="197"/>
      <c r="O4" s="197"/>
    </row>
    <row r="5" spans="1:15" ht="17.25" customHeight="1">
      <c r="A5" s="538"/>
      <c r="B5" s="540"/>
      <c r="C5" s="505"/>
      <c r="D5" s="506"/>
      <c r="E5" s="544"/>
      <c r="F5" s="469"/>
      <c r="G5" s="468"/>
      <c r="H5" s="505"/>
      <c r="I5" s="472"/>
      <c r="J5" s="506"/>
      <c r="K5" s="505"/>
      <c r="L5" s="506"/>
      <c r="M5" s="532"/>
      <c r="N5" s="534" t="s">
        <v>81</v>
      </c>
      <c r="O5" s="536" t="s">
        <v>297</v>
      </c>
    </row>
    <row r="6" spans="1:15" ht="17.25" customHeight="1">
      <c r="A6" s="506"/>
      <c r="B6" s="541"/>
      <c r="C6" s="23" t="s">
        <v>22</v>
      </c>
      <c r="D6" s="23" t="s">
        <v>26</v>
      </c>
      <c r="E6" s="24" t="s">
        <v>82</v>
      </c>
      <c r="F6" s="198" t="s">
        <v>59</v>
      </c>
      <c r="G6" s="198" t="s">
        <v>60</v>
      </c>
      <c r="H6" s="198" t="s">
        <v>79</v>
      </c>
      <c r="I6" s="198" t="s">
        <v>92</v>
      </c>
      <c r="J6" s="198" t="s">
        <v>61</v>
      </c>
      <c r="K6" s="198" t="s">
        <v>86</v>
      </c>
      <c r="L6" s="31" t="s">
        <v>88</v>
      </c>
      <c r="M6" s="533"/>
      <c r="N6" s="535"/>
      <c r="O6" s="537"/>
    </row>
    <row r="7" spans="1:15" ht="17.25" customHeight="1">
      <c r="A7" s="25" t="s">
        <v>6</v>
      </c>
      <c r="B7" s="32">
        <f>SUM(B8:B17)</f>
        <v>14766</v>
      </c>
      <c r="C7" s="32">
        <f aca="true" t="shared" si="0" ref="C7:N7">SUM(C8:C17)</f>
        <v>673</v>
      </c>
      <c r="D7" s="32">
        <f t="shared" si="0"/>
        <v>677</v>
      </c>
      <c r="E7" s="32">
        <f t="shared" si="0"/>
        <v>135</v>
      </c>
      <c r="F7" s="32">
        <f t="shared" si="0"/>
        <v>429</v>
      </c>
      <c r="G7" s="32">
        <f t="shared" si="0"/>
        <v>9</v>
      </c>
      <c r="H7" s="32">
        <f t="shared" si="0"/>
        <v>73</v>
      </c>
      <c r="I7" s="32">
        <f t="shared" si="0"/>
        <v>27</v>
      </c>
      <c r="J7" s="32">
        <f t="shared" si="0"/>
        <v>0</v>
      </c>
      <c r="K7" s="32">
        <f t="shared" si="0"/>
        <v>586</v>
      </c>
      <c r="L7" s="32">
        <f t="shared" si="0"/>
        <v>91</v>
      </c>
      <c r="M7" s="32">
        <f t="shared" si="0"/>
        <v>66</v>
      </c>
      <c r="N7" s="34">
        <f t="shared" si="0"/>
        <v>10</v>
      </c>
      <c r="O7" s="34">
        <f>SUM(O8:O17)</f>
        <v>4</v>
      </c>
    </row>
    <row r="8" spans="1:15" ht="17.25" customHeight="1">
      <c r="A8" s="26" t="s">
        <v>27</v>
      </c>
      <c r="B8" s="348">
        <v>1601</v>
      </c>
      <c r="C8" s="348">
        <v>46</v>
      </c>
      <c r="D8" s="348">
        <v>46</v>
      </c>
      <c r="E8" s="348">
        <v>12</v>
      </c>
      <c r="F8" s="348">
        <v>30</v>
      </c>
      <c r="G8" s="348">
        <v>1</v>
      </c>
      <c r="H8" s="348">
        <v>2</v>
      </c>
      <c r="I8" s="348">
        <v>1</v>
      </c>
      <c r="J8" s="349">
        <v>0</v>
      </c>
      <c r="K8" s="348">
        <v>27</v>
      </c>
      <c r="L8" s="348">
        <v>10</v>
      </c>
      <c r="M8" s="348">
        <v>0</v>
      </c>
      <c r="N8" s="350">
        <v>0</v>
      </c>
      <c r="O8" s="350">
        <v>0</v>
      </c>
    </row>
    <row r="9" spans="1:15" ht="17.25" customHeight="1">
      <c r="A9" s="27" t="s">
        <v>9</v>
      </c>
      <c r="B9" s="351">
        <v>2266</v>
      </c>
      <c r="C9" s="351">
        <v>85</v>
      </c>
      <c r="D9" s="351">
        <v>86</v>
      </c>
      <c r="E9" s="351">
        <v>2</v>
      </c>
      <c r="F9" s="351">
        <v>63</v>
      </c>
      <c r="G9" s="351">
        <v>3</v>
      </c>
      <c r="H9" s="351">
        <v>11</v>
      </c>
      <c r="I9" s="351">
        <v>6</v>
      </c>
      <c r="J9" s="352">
        <v>0</v>
      </c>
      <c r="K9" s="351">
        <v>76</v>
      </c>
      <c r="L9" s="351">
        <v>10</v>
      </c>
      <c r="M9" s="351">
        <v>10</v>
      </c>
      <c r="N9" s="353">
        <v>2</v>
      </c>
      <c r="O9" s="353">
        <v>0</v>
      </c>
    </row>
    <row r="10" spans="1:15" ht="17.25" customHeight="1">
      <c r="A10" s="27" t="s">
        <v>10</v>
      </c>
      <c r="B10" s="351">
        <v>2083</v>
      </c>
      <c r="C10" s="351">
        <v>89</v>
      </c>
      <c r="D10" s="351">
        <v>89</v>
      </c>
      <c r="E10" s="351">
        <v>13</v>
      </c>
      <c r="F10" s="351">
        <v>61</v>
      </c>
      <c r="G10" s="351">
        <v>0</v>
      </c>
      <c r="H10" s="351">
        <v>11</v>
      </c>
      <c r="I10" s="351">
        <v>4</v>
      </c>
      <c r="J10" s="351">
        <v>0</v>
      </c>
      <c r="K10" s="351">
        <v>82</v>
      </c>
      <c r="L10" s="351">
        <v>10</v>
      </c>
      <c r="M10" s="351">
        <v>9</v>
      </c>
      <c r="N10" s="353">
        <v>1</v>
      </c>
      <c r="O10" s="353">
        <v>2</v>
      </c>
    </row>
    <row r="11" spans="1:15" ht="17.25" customHeight="1">
      <c r="A11" s="27" t="s">
        <v>28</v>
      </c>
      <c r="B11" s="351">
        <v>1627</v>
      </c>
      <c r="C11" s="351">
        <v>78</v>
      </c>
      <c r="D11" s="351">
        <v>79</v>
      </c>
      <c r="E11" s="351">
        <v>10</v>
      </c>
      <c r="F11" s="351">
        <v>51</v>
      </c>
      <c r="G11" s="351">
        <v>3</v>
      </c>
      <c r="H11" s="351">
        <v>11</v>
      </c>
      <c r="I11" s="351">
        <v>3</v>
      </c>
      <c r="J11" s="351">
        <v>0</v>
      </c>
      <c r="K11" s="351">
        <v>68</v>
      </c>
      <c r="L11" s="351">
        <v>11</v>
      </c>
      <c r="M11" s="351">
        <v>8</v>
      </c>
      <c r="N11" s="353">
        <v>1</v>
      </c>
      <c r="O11" s="353">
        <v>1</v>
      </c>
    </row>
    <row r="12" spans="1:15" ht="17.25" customHeight="1">
      <c r="A12" s="27" t="s">
        <v>29</v>
      </c>
      <c r="B12" s="351">
        <v>825</v>
      </c>
      <c r="C12" s="351">
        <v>27</v>
      </c>
      <c r="D12" s="351">
        <v>28</v>
      </c>
      <c r="E12" s="351">
        <v>1</v>
      </c>
      <c r="F12" s="351">
        <v>19</v>
      </c>
      <c r="G12" s="351">
        <v>1</v>
      </c>
      <c r="H12" s="351">
        <v>6</v>
      </c>
      <c r="I12" s="351">
        <v>0</v>
      </c>
      <c r="J12" s="352">
        <v>0</v>
      </c>
      <c r="K12" s="351">
        <v>27</v>
      </c>
      <c r="L12" s="351">
        <v>5</v>
      </c>
      <c r="M12" s="351">
        <v>6</v>
      </c>
      <c r="N12" s="353">
        <v>1</v>
      </c>
      <c r="O12" s="353">
        <v>0</v>
      </c>
    </row>
    <row r="13" spans="1:15" ht="17.25" customHeight="1">
      <c r="A13" s="27" t="s">
        <v>30</v>
      </c>
      <c r="B13" s="351">
        <v>1604</v>
      </c>
      <c r="C13" s="351">
        <v>94</v>
      </c>
      <c r="D13" s="351">
        <v>94</v>
      </c>
      <c r="E13" s="351">
        <v>21</v>
      </c>
      <c r="F13" s="351">
        <v>64</v>
      </c>
      <c r="G13" s="351">
        <v>0</v>
      </c>
      <c r="H13" s="351">
        <v>8</v>
      </c>
      <c r="I13" s="351">
        <v>1</v>
      </c>
      <c r="J13" s="351">
        <v>0</v>
      </c>
      <c r="K13" s="351">
        <v>87</v>
      </c>
      <c r="L13" s="351">
        <v>10</v>
      </c>
      <c r="M13" s="351">
        <v>6</v>
      </c>
      <c r="N13" s="353">
        <v>2</v>
      </c>
      <c r="O13" s="353">
        <v>0</v>
      </c>
    </row>
    <row r="14" spans="1:15" ht="17.25" customHeight="1">
      <c r="A14" s="27" t="s">
        <v>31</v>
      </c>
      <c r="B14" s="351">
        <v>1013</v>
      </c>
      <c r="C14" s="351">
        <v>44</v>
      </c>
      <c r="D14" s="351">
        <v>45</v>
      </c>
      <c r="E14" s="351">
        <v>10</v>
      </c>
      <c r="F14" s="351">
        <v>24</v>
      </c>
      <c r="G14" s="351">
        <v>0</v>
      </c>
      <c r="H14" s="351">
        <v>7</v>
      </c>
      <c r="I14" s="351">
        <v>3</v>
      </c>
      <c r="J14" s="351">
        <v>0</v>
      </c>
      <c r="K14" s="351">
        <v>38</v>
      </c>
      <c r="L14" s="351">
        <v>8</v>
      </c>
      <c r="M14" s="351">
        <v>7</v>
      </c>
      <c r="N14" s="353">
        <v>1</v>
      </c>
      <c r="O14" s="353">
        <v>0</v>
      </c>
    </row>
    <row r="15" spans="1:15" ht="17.25" customHeight="1">
      <c r="A15" s="27" t="s">
        <v>15</v>
      </c>
      <c r="B15" s="351">
        <v>946</v>
      </c>
      <c r="C15" s="351">
        <v>105</v>
      </c>
      <c r="D15" s="351">
        <v>105</v>
      </c>
      <c r="E15" s="351">
        <v>49</v>
      </c>
      <c r="F15" s="351">
        <v>47</v>
      </c>
      <c r="G15" s="351">
        <v>0</v>
      </c>
      <c r="H15" s="351">
        <v>4</v>
      </c>
      <c r="I15" s="351">
        <v>5</v>
      </c>
      <c r="J15" s="352">
        <v>0</v>
      </c>
      <c r="K15" s="351">
        <v>90</v>
      </c>
      <c r="L15" s="351">
        <v>7</v>
      </c>
      <c r="M15" s="351">
        <v>3</v>
      </c>
      <c r="N15" s="353">
        <v>1</v>
      </c>
      <c r="O15" s="353">
        <v>0</v>
      </c>
    </row>
    <row r="16" spans="1:15" ht="17.25" customHeight="1">
      <c r="A16" s="27" t="s">
        <v>16</v>
      </c>
      <c r="B16" s="351">
        <v>1657</v>
      </c>
      <c r="C16" s="351">
        <v>60</v>
      </c>
      <c r="D16" s="351">
        <v>60</v>
      </c>
      <c r="E16" s="351">
        <v>5</v>
      </c>
      <c r="F16" s="351">
        <v>46</v>
      </c>
      <c r="G16" s="351">
        <v>0</v>
      </c>
      <c r="H16" s="351">
        <v>8</v>
      </c>
      <c r="I16" s="351">
        <v>1</v>
      </c>
      <c r="J16" s="351">
        <v>0</v>
      </c>
      <c r="K16" s="351">
        <v>54</v>
      </c>
      <c r="L16" s="351">
        <v>13</v>
      </c>
      <c r="M16" s="351">
        <v>10</v>
      </c>
      <c r="N16" s="353">
        <v>0</v>
      </c>
      <c r="O16" s="353">
        <v>0</v>
      </c>
    </row>
    <row r="17" spans="1:15" ht="17.25" customHeight="1">
      <c r="A17" s="28" t="s">
        <v>32</v>
      </c>
      <c r="B17" s="354">
        <v>1144</v>
      </c>
      <c r="C17" s="354">
        <v>45</v>
      </c>
      <c r="D17" s="354">
        <v>45</v>
      </c>
      <c r="E17" s="354">
        <v>12</v>
      </c>
      <c r="F17" s="354">
        <v>24</v>
      </c>
      <c r="G17" s="354">
        <v>1</v>
      </c>
      <c r="H17" s="354">
        <v>5</v>
      </c>
      <c r="I17" s="354">
        <v>3</v>
      </c>
      <c r="J17" s="354">
        <v>0</v>
      </c>
      <c r="K17" s="354">
        <v>37</v>
      </c>
      <c r="L17" s="354">
        <v>7</v>
      </c>
      <c r="M17" s="354">
        <v>7</v>
      </c>
      <c r="N17" s="355">
        <v>1</v>
      </c>
      <c r="O17" s="355">
        <v>1</v>
      </c>
    </row>
    <row r="18" spans="10:18" ht="16.5" customHeight="1">
      <c r="J18" s="257"/>
      <c r="K18" s="308"/>
      <c r="L18" s="308"/>
      <c r="M18" s="308"/>
      <c r="N18" s="308"/>
      <c r="O18" s="195" t="s">
        <v>200</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9" tint="0.5999900102615356"/>
  </sheetPr>
  <dimension ref="A1:H16"/>
  <sheetViews>
    <sheetView zoomScalePageLayoutView="0" workbookViewId="0" topLeftCell="A1">
      <selection activeCell="H28" sqref="H28"/>
    </sheetView>
  </sheetViews>
  <sheetFormatPr defaultColWidth="9.00390625" defaultRowHeight="13.5"/>
  <cols>
    <col min="1" max="13" width="7.25390625" style="380" customWidth="1"/>
    <col min="14" max="16384" width="9.00390625" style="380" customWidth="1"/>
  </cols>
  <sheetData>
    <row r="1" spans="1:8" ht="18.75" customHeight="1">
      <c r="A1" s="392" t="s">
        <v>368</v>
      </c>
      <c r="B1" s="382"/>
      <c r="C1" s="382"/>
      <c r="D1" s="383"/>
      <c r="E1" s="383"/>
      <c r="F1" s="383"/>
      <c r="G1" s="383"/>
      <c r="H1" s="383"/>
    </row>
    <row r="2" spans="1:8" ht="13.5" customHeight="1">
      <c r="A2" s="382"/>
      <c r="B2" s="382"/>
      <c r="C2" s="382"/>
      <c r="D2" s="382"/>
      <c r="E2" s="382"/>
      <c r="F2" s="382"/>
      <c r="G2" s="382"/>
      <c r="H2" s="381" t="s">
        <v>382</v>
      </c>
    </row>
    <row r="3" spans="1:8" ht="17.25" customHeight="1">
      <c r="A3" s="557" t="s">
        <v>367</v>
      </c>
      <c r="B3" s="559" t="s">
        <v>366</v>
      </c>
      <c r="C3" s="561" t="s">
        <v>365</v>
      </c>
      <c r="D3" s="559" t="s">
        <v>364</v>
      </c>
      <c r="E3" s="559"/>
      <c r="F3" s="561" t="s">
        <v>363</v>
      </c>
      <c r="G3" s="561" t="s">
        <v>362</v>
      </c>
      <c r="H3" s="555" t="s">
        <v>361</v>
      </c>
    </row>
    <row r="4" spans="1:8" ht="17.25" customHeight="1">
      <c r="A4" s="558"/>
      <c r="B4" s="560"/>
      <c r="C4" s="562"/>
      <c r="D4" s="391" t="s">
        <v>360</v>
      </c>
      <c r="E4" s="391" t="s">
        <v>359</v>
      </c>
      <c r="F4" s="562"/>
      <c r="G4" s="562"/>
      <c r="H4" s="556"/>
    </row>
    <row r="5" spans="1:8" ht="17.25" customHeight="1">
      <c r="A5" s="390" t="s">
        <v>358</v>
      </c>
      <c r="B5" s="398">
        <f aca="true" t="shared" si="0" ref="B5:H5">SUM(B6:B15)</f>
        <v>620</v>
      </c>
      <c r="C5" s="398">
        <f t="shared" si="0"/>
        <v>238</v>
      </c>
      <c r="D5" s="398">
        <f t="shared" si="0"/>
        <v>1170</v>
      </c>
      <c r="E5" s="398">
        <f t="shared" si="0"/>
        <v>0</v>
      </c>
      <c r="F5" s="398">
        <f t="shared" si="0"/>
        <v>57</v>
      </c>
      <c r="G5" s="398">
        <f t="shared" si="0"/>
        <v>15</v>
      </c>
      <c r="H5" s="399">
        <f t="shared" si="0"/>
        <v>22</v>
      </c>
    </row>
    <row r="6" spans="1:8" ht="17.25" customHeight="1">
      <c r="A6" s="389" t="s">
        <v>357</v>
      </c>
      <c r="B6" s="388">
        <v>39</v>
      </c>
      <c r="C6" s="388">
        <v>15</v>
      </c>
      <c r="D6" s="388">
        <v>79</v>
      </c>
      <c r="E6" s="388">
        <v>0</v>
      </c>
      <c r="F6" s="388">
        <v>1</v>
      </c>
      <c r="G6" s="388">
        <v>1</v>
      </c>
      <c r="H6" s="387">
        <v>1</v>
      </c>
    </row>
    <row r="7" spans="1:8" ht="17.25" customHeight="1">
      <c r="A7" s="389" t="s">
        <v>0</v>
      </c>
      <c r="B7" s="388">
        <v>72</v>
      </c>
      <c r="C7" s="388">
        <v>24</v>
      </c>
      <c r="D7" s="388">
        <v>154</v>
      </c>
      <c r="E7" s="388">
        <v>0</v>
      </c>
      <c r="F7" s="388">
        <v>4</v>
      </c>
      <c r="G7" s="388">
        <v>4</v>
      </c>
      <c r="H7" s="387">
        <v>4</v>
      </c>
    </row>
    <row r="8" spans="1:8" ht="17.25" customHeight="1">
      <c r="A8" s="389" t="s">
        <v>1</v>
      </c>
      <c r="B8" s="388">
        <v>80</v>
      </c>
      <c r="C8" s="388">
        <v>29</v>
      </c>
      <c r="D8" s="388">
        <v>124</v>
      </c>
      <c r="E8" s="388">
        <v>0</v>
      </c>
      <c r="F8" s="388">
        <v>8</v>
      </c>
      <c r="G8" s="388">
        <v>0</v>
      </c>
      <c r="H8" s="387">
        <v>2</v>
      </c>
    </row>
    <row r="9" spans="1:8" ht="17.25" customHeight="1">
      <c r="A9" s="389" t="s">
        <v>139</v>
      </c>
      <c r="B9" s="388">
        <v>78</v>
      </c>
      <c r="C9" s="388">
        <v>35</v>
      </c>
      <c r="D9" s="388">
        <v>185</v>
      </c>
      <c r="E9" s="388">
        <v>0</v>
      </c>
      <c r="F9" s="388">
        <v>9</v>
      </c>
      <c r="G9" s="388">
        <v>0</v>
      </c>
      <c r="H9" s="387">
        <v>2</v>
      </c>
    </row>
    <row r="10" spans="1:8" ht="17.25" customHeight="1">
      <c r="A10" s="389" t="s">
        <v>356</v>
      </c>
      <c r="B10" s="388">
        <v>25</v>
      </c>
      <c r="C10" s="388">
        <v>8</v>
      </c>
      <c r="D10" s="388">
        <v>45</v>
      </c>
      <c r="E10" s="388">
        <v>0</v>
      </c>
      <c r="F10" s="388">
        <v>2</v>
      </c>
      <c r="G10" s="388">
        <v>1</v>
      </c>
      <c r="H10" s="387">
        <v>1</v>
      </c>
    </row>
    <row r="11" spans="1:8" ht="17.25" customHeight="1">
      <c r="A11" s="389" t="s">
        <v>355</v>
      </c>
      <c r="B11" s="388">
        <v>90</v>
      </c>
      <c r="C11" s="388">
        <v>36</v>
      </c>
      <c r="D11" s="388">
        <v>167</v>
      </c>
      <c r="E11" s="388">
        <v>0</v>
      </c>
      <c r="F11" s="388">
        <v>10</v>
      </c>
      <c r="G11" s="388">
        <v>2</v>
      </c>
      <c r="H11" s="387">
        <v>5</v>
      </c>
    </row>
    <row r="12" spans="1:8" ht="17.25" customHeight="1">
      <c r="A12" s="389" t="s">
        <v>354</v>
      </c>
      <c r="B12" s="388">
        <v>37</v>
      </c>
      <c r="C12" s="388">
        <v>19</v>
      </c>
      <c r="D12" s="388">
        <v>92</v>
      </c>
      <c r="E12" s="414">
        <v>0</v>
      </c>
      <c r="F12" s="388">
        <v>3</v>
      </c>
      <c r="G12" s="388">
        <v>0</v>
      </c>
      <c r="H12" s="387">
        <v>0</v>
      </c>
    </row>
    <row r="13" spans="1:8" ht="17.25" customHeight="1">
      <c r="A13" s="389" t="s">
        <v>2</v>
      </c>
      <c r="B13" s="388">
        <v>102</v>
      </c>
      <c r="C13" s="388">
        <v>45</v>
      </c>
      <c r="D13" s="388">
        <v>210</v>
      </c>
      <c r="E13" s="388">
        <v>0</v>
      </c>
      <c r="F13" s="388">
        <v>10</v>
      </c>
      <c r="G13" s="388">
        <v>4</v>
      </c>
      <c r="H13" s="387">
        <v>4</v>
      </c>
    </row>
    <row r="14" spans="1:8" ht="17.25" customHeight="1">
      <c r="A14" s="389" t="s">
        <v>3</v>
      </c>
      <c r="B14" s="388">
        <v>52</v>
      </c>
      <c r="C14" s="388">
        <v>13</v>
      </c>
      <c r="D14" s="388">
        <v>47</v>
      </c>
      <c r="E14" s="388">
        <v>0</v>
      </c>
      <c r="F14" s="388">
        <v>4</v>
      </c>
      <c r="G14" s="388">
        <v>2</v>
      </c>
      <c r="H14" s="387">
        <v>1</v>
      </c>
    </row>
    <row r="15" spans="1:8" ht="17.25" customHeight="1">
      <c r="A15" s="386" t="s">
        <v>143</v>
      </c>
      <c r="B15" s="385">
        <v>45</v>
      </c>
      <c r="C15" s="385">
        <v>14</v>
      </c>
      <c r="D15" s="385">
        <v>67</v>
      </c>
      <c r="E15" s="385">
        <v>0</v>
      </c>
      <c r="F15" s="385">
        <v>6</v>
      </c>
      <c r="G15" s="385">
        <v>1</v>
      </c>
      <c r="H15" s="384">
        <v>2</v>
      </c>
    </row>
    <row r="16" spans="1:8" ht="16.5" customHeight="1">
      <c r="A16" s="383"/>
      <c r="B16" s="383"/>
      <c r="C16" s="383"/>
      <c r="D16" s="382"/>
      <c r="E16" s="382"/>
      <c r="F16" s="382"/>
      <c r="G16" s="382"/>
      <c r="H16" s="381" t="s">
        <v>227</v>
      </c>
    </row>
  </sheetData>
  <sheetProtection/>
  <mergeCells count="7">
    <mergeCell ref="H3:H4"/>
    <mergeCell ref="A3:A4"/>
    <mergeCell ref="B3:B4"/>
    <mergeCell ref="C3:C4"/>
    <mergeCell ref="D3:E3"/>
    <mergeCell ref="F3:F4"/>
    <mergeCell ref="G3:G4"/>
  </mergeCells>
  <printOptions/>
  <pageMargins left="0.7480314960629921" right="0.7086614173228347" top="5.118110236220473" bottom="0.7874015748031497" header="0.3937007874015748" footer="0.196850393700787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O97"/>
  <sheetViews>
    <sheetView zoomScalePageLayoutView="0" workbookViewId="0" topLeftCell="A40">
      <selection activeCell="N36" sqref="N36"/>
    </sheetView>
  </sheetViews>
  <sheetFormatPr defaultColWidth="9.00390625" defaultRowHeight="13.5"/>
  <cols>
    <col min="1" max="15" width="5.875" style="146" customWidth="1"/>
    <col min="16" max="16384" width="9.00390625" style="146" customWidth="1"/>
  </cols>
  <sheetData>
    <row r="1" spans="1:12" ht="14.25" customHeight="1">
      <c r="A1" s="12" t="s">
        <v>299</v>
      </c>
      <c r="B1" s="14"/>
      <c r="C1" s="14"/>
      <c r="D1" s="14"/>
      <c r="E1" s="14"/>
      <c r="F1" s="14"/>
      <c r="G1" s="14"/>
      <c r="H1" s="14"/>
      <c r="I1" s="14"/>
      <c r="J1" s="14"/>
      <c r="K1" s="14"/>
      <c r="L1" s="14"/>
    </row>
    <row r="2" spans="1:12" ht="13.5" customHeight="1">
      <c r="A2" s="14"/>
      <c r="B2" s="14"/>
      <c r="C2" s="14"/>
      <c r="D2" s="14"/>
      <c r="E2" s="14"/>
      <c r="F2" s="14"/>
      <c r="G2" s="14"/>
      <c r="H2" s="14"/>
      <c r="I2" s="14"/>
      <c r="J2" s="14"/>
      <c r="K2" s="14"/>
      <c r="L2" s="14"/>
    </row>
    <row r="3" spans="1:12" ht="13.5" customHeight="1">
      <c r="A3" s="1" t="s">
        <v>97</v>
      </c>
      <c r="B3" s="14"/>
      <c r="C3" s="14"/>
      <c r="D3" s="14"/>
      <c r="E3" s="14"/>
      <c r="F3" s="14"/>
      <c r="G3" s="14"/>
      <c r="H3" s="14"/>
      <c r="I3" s="14"/>
      <c r="J3" s="14"/>
      <c r="K3" s="14"/>
      <c r="L3" s="14"/>
    </row>
    <row r="4" spans="1:12" ht="13.5" customHeight="1">
      <c r="A4" s="14"/>
      <c r="B4" s="14"/>
      <c r="C4" s="14"/>
      <c r="D4" s="14"/>
      <c r="E4" s="14"/>
      <c r="F4" s="14"/>
      <c r="G4" s="14"/>
      <c r="H4" s="14"/>
      <c r="I4" s="14"/>
      <c r="J4" s="14"/>
      <c r="K4" s="14"/>
      <c r="L4" s="14"/>
    </row>
    <row r="5" spans="1:12" ht="13.5" customHeight="1">
      <c r="A5" s="1" t="s">
        <v>196</v>
      </c>
      <c r="B5" s="14"/>
      <c r="C5" s="14"/>
      <c r="D5" s="14"/>
      <c r="E5" s="14"/>
      <c r="F5" s="14"/>
      <c r="G5" s="14"/>
      <c r="H5" s="14"/>
      <c r="I5" s="14"/>
      <c r="J5" s="14"/>
      <c r="K5" s="14"/>
      <c r="L5" s="14"/>
    </row>
    <row r="6" spans="1:12" ht="13.5" customHeight="1">
      <c r="A6" s="1" t="s">
        <v>98</v>
      </c>
      <c r="B6" s="14"/>
      <c r="C6" s="14"/>
      <c r="D6" s="14"/>
      <c r="E6" s="14"/>
      <c r="F6" s="14"/>
      <c r="G6" s="14"/>
      <c r="H6" s="14"/>
      <c r="I6" s="14"/>
      <c r="J6" s="14"/>
      <c r="K6" s="3" t="s">
        <v>385</v>
      </c>
      <c r="L6" s="14"/>
    </row>
    <row r="7" spans="1:12" ht="12" customHeight="1">
      <c r="A7" s="563" t="s">
        <v>4</v>
      </c>
      <c r="B7" s="565" t="s">
        <v>33</v>
      </c>
      <c r="C7" s="566"/>
      <c r="D7" s="423" t="s">
        <v>99</v>
      </c>
      <c r="E7" s="434"/>
      <c r="F7" s="423" t="s">
        <v>100</v>
      </c>
      <c r="G7" s="434"/>
      <c r="H7" s="565" t="s">
        <v>101</v>
      </c>
      <c r="I7" s="566"/>
      <c r="J7" s="565" t="s">
        <v>65</v>
      </c>
      <c r="K7" s="569"/>
      <c r="L7" s="14"/>
    </row>
    <row r="8" spans="1:12" ht="12" customHeight="1">
      <c r="A8" s="564"/>
      <c r="B8" s="31" t="s">
        <v>22</v>
      </c>
      <c r="C8" s="31" t="s">
        <v>26</v>
      </c>
      <c r="D8" s="31" t="s">
        <v>22</v>
      </c>
      <c r="E8" s="31" t="s">
        <v>26</v>
      </c>
      <c r="F8" s="31" t="s">
        <v>22</v>
      </c>
      <c r="G8" s="31" t="s">
        <v>26</v>
      </c>
      <c r="H8" s="31" t="s">
        <v>22</v>
      </c>
      <c r="I8" s="31" t="s">
        <v>26</v>
      </c>
      <c r="J8" s="31" t="s">
        <v>22</v>
      </c>
      <c r="K8" s="174" t="s">
        <v>26</v>
      </c>
      <c r="L8" s="14"/>
    </row>
    <row r="9" spans="1:12" ht="12" customHeight="1">
      <c r="A9" s="181" t="s">
        <v>36</v>
      </c>
      <c r="B9" s="32">
        <f>SUM(B10:B19)</f>
        <v>1896</v>
      </c>
      <c r="C9" s="32">
        <f aca="true" t="shared" si="0" ref="C9:K9">SUM(C10:C19)</f>
        <v>2279</v>
      </c>
      <c r="D9" s="32">
        <f t="shared" si="0"/>
        <v>1066</v>
      </c>
      <c r="E9" s="32">
        <f t="shared" si="0"/>
        <v>1326</v>
      </c>
      <c r="F9" s="32">
        <f t="shared" si="0"/>
        <v>195</v>
      </c>
      <c r="G9" s="32">
        <f t="shared" si="0"/>
        <v>214</v>
      </c>
      <c r="H9" s="32">
        <f t="shared" si="0"/>
        <v>44</v>
      </c>
      <c r="I9" s="32">
        <f t="shared" si="0"/>
        <v>57</v>
      </c>
      <c r="J9" s="32">
        <f t="shared" si="0"/>
        <v>591</v>
      </c>
      <c r="K9" s="34">
        <f t="shared" si="0"/>
        <v>682</v>
      </c>
      <c r="L9" s="14"/>
    </row>
    <row r="10" spans="1:12" ht="12" customHeight="1">
      <c r="A10" s="182" t="s">
        <v>37</v>
      </c>
      <c r="B10" s="183">
        <f>D10+F10+H10+J10</f>
        <v>185</v>
      </c>
      <c r="C10" s="183">
        <f>E10+G10+I10+K10</f>
        <v>249</v>
      </c>
      <c r="D10" s="36">
        <v>102</v>
      </c>
      <c r="E10" s="36">
        <v>141</v>
      </c>
      <c r="F10" s="36">
        <v>16</v>
      </c>
      <c r="G10" s="36">
        <v>19</v>
      </c>
      <c r="H10" s="36">
        <v>2</v>
      </c>
      <c r="I10" s="36">
        <v>4</v>
      </c>
      <c r="J10" s="36">
        <v>65</v>
      </c>
      <c r="K10" s="38">
        <v>85</v>
      </c>
      <c r="L10" s="14"/>
    </row>
    <row r="11" spans="1:12" ht="12" customHeight="1">
      <c r="A11" s="184" t="s">
        <v>9</v>
      </c>
      <c r="B11" s="185">
        <f aca="true" t="shared" si="1" ref="B11:C19">D11+F11+H11+J11</f>
        <v>299</v>
      </c>
      <c r="C11" s="185">
        <f t="shared" si="1"/>
        <v>354</v>
      </c>
      <c r="D11" s="40">
        <v>148</v>
      </c>
      <c r="E11" s="40">
        <v>184</v>
      </c>
      <c r="F11" s="40">
        <v>33</v>
      </c>
      <c r="G11" s="40">
        <v>33</v>
      </c>
      <c r="H11" s="40">
        <v>4</v>
      </c>
      <c r="I11" s="40">
        <v>7</v>
      </c>
      <c r="J11" s="40">
        <v>114</v>
      </c>
      <c r="K11" s="42">
        <v>130</v>
      </c>
      <c r="L11" s="14"/>
    </row>
    <row r="12" spans="1:12" ht="12" customHeight="1">
      <c r="A12" s="184" t="s">
        <v>10</v>
      </c>
      <c r="B12" s="185">
        <f t="shared" si="1"/>
        <v>251</v>
      </c>
      <c r="C12" s="185">
        <f t="shared" si="1"/>
        <v>276</v>
      </c>
      <c r="D12" s="40">
        <v>136</v>
      </c>
      <c r="E12" s="40">
        <v>156</v>
      </c>
      <c r="F12" s="40">
        <v>22</v>
      </c>
      <c r="G12" s="40">
        <v>23</v>
      </c>
      <c r="H12" s="40">
        <v>2</v>
      </c>
      <c r="I12" s="40">
        <v>2</v>
      </c>
      <c r="J12" s="40">
        <v>91</v>
      </c>
      <c r="K12" s="42">
        <v>95</v>
      </c>
      <c r="L12" s="14"/>
    </row>
    <row r="13" spans="1:12" ht="12" customHeight="1">
      <c r="A13" s="184" t="s">
        <v>38</v>
      </c>
      <c r="B13" s="185">
        <f t="shared" si="1"/>
        <v>282</v>
      </c>
      <c r="C13" s="185">
        <f t="shared" si="1"/>
        <v>341</v>
      </c>
      <c r="D13" s="40">
        <v>167</v>
      </c>
      <c r="E13" s="40">
        <v>211</v>
      </c>
      <c r="F13" s="40">
        <v>26</v>
      </c>
      <c r="G13" s="40">
        <v>29</v>
      </c>
      <c r="H13" s="40">
        <v>7</v>
      </c>
      <c r="I13" s="40">
        <v>9</v>
      </c>
      <c r="J13" s="40">
        <v>82</v>
      </c>
      <c r="K13" s="42">
        <v>92</v>
      </c>
      <c r="L13" s="14"/>
    </row>
    <row r="14" spans="1:12" ht="12" customHeight="1">
      <c r="A14" s="184" t="s">
        <v>39</v>
      </c>
      <c r="B14" s="185">
        <f t="shared" si="1"/>
        <v>127</v>
      </c>
      <c r="C14" s="185">
        <f t="shared" si="1"/>
        <v>167</v>
      </c>
      <c r="D14" s="40">
        <v>78</v>
      </c>
      <c r="E14" s="40">
        <v>103</v>
      </c>
      <c r="F14" s="40">
        <v>7</v>
      </c>
      <c r="G14" s="40">
        <v>9</v>
      </c>
      <c r="H14" s="40">
        <v>1</v>
      </c>
      <c r="I14" s="40">
        <v>5</v>
      </c>
      <c r="J14" s="40">
        <v>41</v>
      </c>
      <c r="K14" s="42">
        <v>50</v>
      </c>
      <c r="L14" s="14"/>
    </row>
    <row r="15" spans="1:12" ht="12" customHeight="1">
      <c r="A15" s="184" t="s">
        <v>40</v>
      </c>
      <c r="B15" s="185">
        <f t="shared" si="1"/>
        <v>150</v>
      </c>
      <c r="C15" s="185">
        <f t="shared" si="1"/>
        <v>205</v>
      </c>
      <c r="D15" s="40">
        <v>75</v>
      </c>
      <c r="E15" s="40">
        <v>111</v>
      </c>
      <c r="F15" s="40">
        <v>16</v>
      </c>
      <c r="G15" s="40">
        <v>17</v>
      </c>
      <c r="H15" s="40">
        <v>8</v>
      </c>
      <c r="I15" s="40">
        <v>9</v>
      </c>
      <c r="J15" s="40">
        <v>51</v>
      </c>
      <c r="K15" s="42">
        <v>68</v>
      </c>
      <c r="L15" s="14"/>
    </row>
    <row r="16" spans="1:12" ht="12" customHeight="1">
      <c r="A16" s="184" t="s">
        <v>41</v>
      </c>
      <c r="B16" s="185">
        <f t="shared" si="1"/>
        <v>126</v>
      </c>
      <c r="C16" s="185">
        <f t="shared" si="1"/>
        <v>154</v>
      </c>
      <c r="D16" s="40">
        <v>61</v>
      </c>
      <c r="E16" s="40">
        <v>77</v>
      </c>
      <c r="F16" s="40">
        <v>27</v>
      </c>
      <c r="G16" s="40">
        <v>31</v>
      </c>
      <c r="H16" s="40">
        <v>2</v>
      </c>
      <c r="I16" s="40">
        <v>2</v>
      </c>
      <c r="J16" s="40">
        <v>36</v>
      </c>
      <c r="K16" s="42">
        <v>44</v>
      </c>
      <c r="L16" s="14"/>
    </row>
    <row r="17" spans="1:12" ht="12" customHeight="1">
      <c r="A17" s="184" t="s">
        <v>15</v>
      </c>
      <c r="B17" s="185">
        <f t="shared" si="1"/>
        <v>157</v>
      </c>
      <c r="C17" s="185">
        <f t="shared" si="1"/>
        <v>177</v>
      </c>
      <c r="D17" s="40">
        <v>90</v>
      </c>
      <c r="E17" s="40">
        <v>104</v>
      </c>
      <c r="F17" s="40">
        <v>17</v>
      </c>
      <c r="G17" s="40">
        <v>20</v>
      </c>
      <c r="H17" s="40">
        <v>5</v>
      </c>
      <c r="I17" s="40">
        <v>6</v>
      </c>
      <c r="J17" s="40">
        <v>45</v>
      </c>
      <c r="K17" s="42">
        <v>47</v>
      </c>
      <c r="L17" s="14"/>
    </row>
    <row r="18" spans="1:12" ht="12" customHeight="1">
      <c r="A18" s="184" t="s">
        <v>16</v>
      </c>
      <c r="B18" s="185">
        <f t="shared" si="1"/>
        <v>202</v>
      </c>
      <c r="C18" s="185">
        <f t="shared" si="1"/>
        <v>230</v>
      </c>
      <c r="D18" s="40">
        <v>128</v>
      </c>
      <c r="E18" s="40">
        <v>152</v>
      </c>
      <c r="F18" s="40">
        <v>16</v>
      </c>
      <c r="G18" s="40">
        <v>18</v>
      </c>
      <c r="H18" s="40">
        <v>10</v>
      </c>
      <c r="I18" s="40">
        <v>10</v>
      </c>
      <c r="J18" s="40">
        <v>48</v>
      </c>
      <c r="K18" s="42">
        <v>50</v>
      </c>
      <c r="L18" s="14"/>
    </row>
    <row r="19" spans="1:12" ht="12" customHeight="1">
      <c r="A19" s="186" t="s">
        <v>42</v>
      </c>
      <c r="B19" s="187">
        <f t="shared" si="1"/>
        <v>117</v>
      </c>
      <c r="C19" s="187">
        <f t="shared" si="1"/>
        <v>126</v>
      </c>
      <c r="D19" s="44">
        <v>81</v>
      </c>
      <c r="E19" s="44">
        <v>87</v>
      </c>
      <c r="F19" s="44">
        <v>15</v>
      </c>
      <c r="G19" s="44">
        <v>15</v>
      </c>
      <c r="H19" s="44">
        <v>3</v>
      </c>
      <c r="I19" s="44">
        <v>3</v>
      </c>
      <c r="J19" s="44">
        <v>18</v>
      </c>
      <c r="K19" s="46">
        <v>21</v>
      </c>
      <c r="L19" s="14"/>
    </row>
    <row r="20" spans="1:12" ht="13.5" customHeight="1">
      <c r="A20" s="14"/>
      <c r="B20" s="14"/>
      <c r="C20" s="14"/>
      <c r="D20" s="14"/>
      <c r="E20" s="14"/>
      <c r="F20" s="14"/>
      <c r="G20" s="14"/>
      <c r="H20" s="14"/>
      <c r="I20" s="14"/>
      <c r="J20" s="14"/>
      <c r="K20" s="5" t="s">
        <v>200</v>
      </c>
      <c r="L20" s="14"/>
    </row>
    <row r="21" spans="1:15" ht="13.5" customHeight="1">
      <c r="A21" s="1" t="s">
        <v>102</v>
      </c>
      <c r="B21" s="14"/>
      <c r="C21" s="14"/>
      <c r="D21" s="14"/>
      <c r="E21" s="14"/>
      <c r="F21" s="14"/>
      <c r="G21" s="14"/>
      <c r="H21" s="14"/>
      <c r="I21" s="14"/>
      <c r="J21" s="14"/>
      <c r="K21" s="14"/>
      <c r="L21" s="14"/>
      <c r="O21" s="3" t="s">
        <v>385</v>
      </c>
    </row>
    <row r="22" spans="1:15" ht="12" customHeight="1">
      <c r="A22" s="563" t="s">
        <v>4</v>
      </c>
      <c r="B22" s="565" t="s">
        <v>33</v>
      </c>
      <c r="C22" s="566"/>
      <c r="D22" s="423" t="s">
        <v>99</v>
      </c>
      <c r="E22" s="434"/>
      <c r="F22" s="423" t="s">
        <v>103</v>
      </c>
      <c r="G22" s="434"/>
      <c r="H22" s="565" t="s">
        <v>101</v>
      </c>
      <c r="I22" s="566"/>
      <c r="J22" s="567" t="s">
        <v>104</v>
      </c>
      <c r="K22" s="568"/>
      <c r="L22" s="567" t="s">
        <v>105</v>
      </c>
      <c r="M22" s="568"/>
      <c r="N22" s="565" t="s">
        <v>65</v>
      </c>
      <c r="O22" s="569"/>
    </row>
    <row r="23" spans="1:15" ht="12" customHeight="1">
      <c r="A23" s="564"/>
      <c r="B23" s="31" t="s">
        <v>22</v>
      </c>
      <c r="C23" s="31" t="s">
        <v>26</v>
      </c>
      <c r="D23" s="31" t="s">
        <v>22</v>
      </c>
      <c r="E23" s="31" t="s">
        <v>26</v>
      </c>
      <c r="F23" s="31" t="s">
        <v>22</v>
      </c>
      <c r="G23" s="31" t="s">
        <v>26</v>
      </c>
      <c r="H23" s="31" t="s">
        <v>22</v>
      </c>
      <c r="I23" s="31" t="s">
        <v>26</v>
      </c>
      <c r="J23" s="31" t="s">
        <v>22</v>
      </c>
      <c r="K23" s="174" t="s">
        <v>26</v>
      </c>
      <c r="L23" s="31" t="s">
        <v>22</v>
      </c>
      <c r="M23" s="174" t="s">
        <v>26</v>
      </c>
      <c r="N23" s="31" t="s">
        <v>22</v>
      </c>
      <c r="O23" s="174" t="s">
        <v>26</v>
      </c>
    </row>
    <row r="24" spans="1:15" ht="12" customHeight="1">
      <c r="A24" s="181" t="s">
        <v>36</v>
      </c>
      <c r="B24" s="32">
        <f>SUM(B25:B34)</f>
        <v>1929</v>
      </c>
      <c r="C24" s="32">
        <f aca="true" t="shared" si="2" ref="C24:O24">SUM(C25:C34)</f>
        <v>2322</v>
      </c>
      <c r="D24" s="32">
        <f t="shared" si="2"/>
        <v>797</v>
      </c>
      <c r="E24" s="32">
        <f t="shared" si="2"/>
        <v>976</v>
      </c>
      <c r="F24" s="32">
        <f t="shared" si="2"/>
        <v>192</v>
      </c>
      <c r="G24" s="32">
        <f t="shared" si="2"/>
        <v>214</v>
      </c>
      <c r="H24" s="32">
        <f t="shared" si="2"/>
        <v>442</v>
      </c>
      <c r="I24" s="32">
        <f t="shared" si="2"/>
        <v>542</v>
      </c>
      <c r="J24" s="32">
        <f t="shared" si="2"/>
        <v>237</v>
      </c>
      <c r="K24" s="32">
        <f t="shared" si="2"/>
        <v>285</v>
      </c>
      <c r="L24" s="32">
        <f t="shared" si="2"/>
        <v>111</v>
      </c>
      <c r="M24" s="32">
        <f t="shared" si="2"/>
        <v>126</v>
      </c>
      <c r="N24" s="32">
        <f t="shared" si="2"/>
        <v>150</v>
      </c>
      <c r="O24" s="34">
        <f t="shared" si="2"/>
        <v>179</v>
      </c>
    </row>
    <row r="25" spans="1:15" ht="12" customHeight="1">
      <c r="A25" s="182" t="s">
        <v>37</v>
      </c>
      <c r="B25" s="183">
        <f>D25+F25+H25+J25+L25+N25</f>
        <v>193</v>
      </c>
      <c r="C25" s="183">
        <f>E25+G25+I25+K25+M25+O25</f>
        <v>248</v>
      </c>
      <c r="D25" s="36">
        <v>80</v>
      </c>
      <c r="E25" s="36">
        <v>104</v>
      </c>
      <c r="F25" s="36">
        <v>17</v>
      </c>
      <c r="G25" s="36">
        <v>20</v>
      </c>
      <c r="H25" s="36">
        <v>27</v>
      </c>
      <c r="I25" s="36">
        <v>39</v>
      </c>
      <c r="J25" s="36">
        <v>36</v>
      </c>
      <c r="K25" s="38">
        <v>40</v>
      </c>
      <c r="L25" s="36">
        <v>10</v>
      </c>
      <c r="M25" s="38">
        <v>13</v>
      </c>
      <c r="N25" s="36">
        <v>23</v>
      </c>
      <c r="O25" s="38">
        <v>32</v>
      </c>
    </row>
    <row r="26" spans="1:15" ht="12" customHeight="1">
      <c r="A26" s="184" t="s">
        <v>9</v>
      </c>
      <c r="B26" s="185">
        <f aca="true" t="shared" si="3" ref="B26:C34">D26+F26+H26+J26+L26+N26</f>
        <v>307</v>
      </c>
      <c r="C26" s="185">
        <f t="shared" si="3"/>
        <v>370</v>
      </c>
      <c r="D26" s="40">
        <v>130</v>
      </c>
      <c r="E26" s="40">
        <v>161</v>
      </c>
      <c r="F26" s="40">
        <v>53</v>
      </c>
      <c r="G26" s="40">
        <v>58</v>
      </c>
      <c r="H26" s="40">
        <v>64</v>
      </c>
      <c r="I26" s="40">
        <v>79</v>
      </c>
      <c r="J26" s="40">
        <v>22</v>
      </c>
      <c r="K26" s="42">
        <v>29</v>
      </c>
      <c r="L26" s="40">
        <v>19</v>
      </c>
      <c r="M26" s="42">
        <v>21</v>
      </c>
      <c r="N26" s="40">
        <v>19</v>
      </c>
      <c r="O26" s="42">
        <v>22</v>
      </c>
    </row>
    <row r="27" spans="1:15" ht="12" customHeight="1">
      <c r="A27" s="184" t="s">
        <v>10</v>
      </c>
      <c r="B27" s="185">
        <f t="shared" si="3"/>
        <v>254</v>
      </c>
      <c r="C27" s="185">
        <f t="shared" si="3"/>
        <v>276</v>
      </c>
      <c r="D27" s="40">
        <v>121</v>
      </c>
      <c r="E27" s="40">
        <v>135</v>
      </c>
      <c r="F27" s="40">
        <v>16</v>
      </c>
      <c r="G27" s="40">
        <v>17</v>
      </c>
      <c r="H27" s="40">
        <v>22</v>
      </c>
      <c r="I27" s="40">
        <v>26</v>
      </c>
      <c r="J27" s="40">
        <v>33</v>
      </c>
      <c r="K27" s="42">
        <v>35</v>
      </c>
      <c r="L27" s="40">
        <v>25</v>
      </c>
      <c r="M27" s="42">
        <v>26</v>
      </c>
      <c r="N27" s="40">
        <v>37</v>
      </c>
      <c r="O27" s="42">
        <v>37</v>
      </c>
    </row>
    <row r="28" spans="1:15" ht="12" customHeight="1">
      <c r="A28" s="184" t="s">
        <v>38</v>
      </c>
      <c r="B28" s="185">
        <f t="shared" si="3"/>
        <v>283</v>
      </c>
      <c r="C28" s="185">
        <f t="shared" si="3"/>
        <v>343</v>
      </c>
      <c r="D28" s="40">
        <v>143</v>
      </c>
      <c r="E28" s="40">
        <v>174</v>
      </c>
      <c r="F28" s="40">
        <v>19</v>
      </c>
      <c r="G28" s="40">
        <v>22</v>
      </c>
      <c r="H28" s="40">
        <v>71</v>
      </c>
      <c r="I28" s="40">
        <v>87</v>
      </c>
      <c r="J28" s="40">
        <v>6</v>
      </c>
      <c r="K28" s="42">
        <v>10</v>
      </c>
      <c r="L28" s="40">
        <v>12</v>
      </c>
      <c r="M28" s="42">
        <v>12</v>
      </c>
      <c r="N28" s="40">
        <v>32</v>
      </c>
      <c r="O28" s="42">
        <v>38</v>
      </c>
    </row>
    <row r="29" spans="1:15" ht="12" customHeight="1">
      <c r="A29" s="184" t="s">
        <v>39</v>
      </c>
      <c r="B29" s="185">
        <f t="shared" si="3"/>
        <v>130</v>
      </c>
      <c r="C29" s="185">
        <f t="shared" si="3"/>
        <v>168</v>
      </c>
      <c r="D29" s="40">
        <v>64</v>
      </c>
      <c r="E29" s="40">
        <v>76</v>
      </c>
      <c r="F29" s="40">
        <v>9</v>
      </c>
      <c r="G29" s="40">
        <v>10</v>
      </c>
      <c r="H29" s="40">
        <v>18</v>
      </c>
      <c r="I29" s="40">
        <v>27</v>
      </c>
      <c r="J29" s="40">
        <v>22</v>
      </c>
      <c r="K29" s="42">
        <v>33</v>
      </c>
      <c r="L29" s="40">
        <v>7</v>
      </c>
      <c r="M29" s="42">
        <v>8</v>
      </c>
      <c r="N29" s="40">
        <v>10</v>
      </c>
      <c r="O29" s="42">
        <v>14</v>
      </c>
    </row>
    <row r="30" spans="1:15" ht="12" customHeight="1">
      <c r="A30" s="184" t="s">
        <v>40</v>
      </c>
      <c r="B30" s="185">
        <f t="shared" si="3"/>
        <v>151</v>
      </c>
      <c r="C30" s="185">
        <f t="shared" si="3"/>
        <v>212</v>
      </c>
      <c r="D30" s="40">
        <v>35</v>
      </c>
      <c r="E30" s="40">
        <v>55</v>
      </c>
      <c r="F30" s="40">
        <v>6</v>
      </c>
      <c r="G30" s="40">
        <v>6</v>
      </c>
      <c r="H30" s="40">
        <v>78</v>
      </c>
      <c r="I30" s="40">
        <v>105</v>
      </c>
      <c r="J30" s="40">
        <v>14</v>
      </c>
      <c r="K30" s="42">
        <v>21</v>
      </c>
      <c r="L30" s="40">
        <v>15</v>
      </c>
      <c r="M30" s="42">
        <v>20</v>
      </c>
      <c r="N30" s="40">
        <v>3</v>
      </c>
      <c r="O30" s="42">
        <v>5</v>
      </c>
    </row>
    <row r="31" spans="1:15" ht="12" customHeight="1">
      <c r="A31" s="184" t="s">
        <v>41</v>
      </c>
      <c r="B31" s="185">
        <f t="shared" si="3"/>
        <v>126</v>
      </c>
      <c r="C31" s="185">
        <f t="shared" si="3"/>
        <v>153</v>
      </c>
      <c r="D31" s="40">
        <v>54</v>
      </c>
      <c r="E31" s="40">
        <v>71</v>
      </c>
      <c r="F31" s="40">
        <v>29</v>
      </c>
      <c r="G31" s="40">
        <v>33</v>
      </c>
      <c r="H31" s="40">
        <v>23</v>
      </c>
      <c r="I31" s="40">
        <v>26</v>
      </c>
      <c r="J31" s="40">
        <v>3</v>
      </c>
      <c r="K31" s="42">
        <v>3</v>
      </c>
      <c r="L31" s="40">
        <v>5</v>
      </c>
      <c r="M31" s="42">
        <v>6</v>
      </c>
      <c r="N31" s="40">
        <v>12</v>
      </c>
      <c r="O31" s="42">
        <v>14</v>
      </c>
    </row>
    <row r="32" spans="1:15" ht="12" customHeight="1">
      <c r="A32" s="184" t="s">
        <v>15</v>
      </c>
      <c r="B32" s="185">
        <f t="shared" si="3"/>
        <v>155</v>
      </c>
      <c r="C32" s="185">
        <f t="shared" si="3"/>
        <v>176</v>
      </c>
      <c r="D32" s="40">
        <v>55</v>
      </c>
      <c r="E32" s="40">
        <v>62</v>
      </c>
      <c r="F32" s="40">
        <v>16</v>
      </c>
      <c r="G32" s="40">
        <v>20</v>
      </c>
      <c r="H32" s="40">
        <v>32</v>
      </c>
      <c r="I32" s="40">
        <v>35</v>
      </c>
      <c r="J32" s="40">
        <v>39</v>
      </c>
      <c r="K32" s="42">
        <v>44</v>
      </c>
      <c r="L32" s="40">
        <v>6</v>
      </c>
      <c r="M32" s="42">
        <v>8</v>
      </c>
      <c r="N32" s="40">
        <v>7</v>
      </c>
      <c r="O32" s="42">
        <v>7</v>
      </c>
    </row>
    <row r="33" spans="1:15" ht="12" customHeight="1">
      <c r="A33" s="184" t="s">
        <v>16</v>
      </c>
      <c r="B33" s="185">
        <f t="shared" si="3"/>
        <v>212</v>
      </c>
      <c r="C33" s="185">
        <f t="shared" si="3"/>
        <v>248</v>
      </c>
      <c r="D33" s="40">
        <v>77</v>
      </c>
      <c r="E33" s="40">
        <v>98</v>
      </c>
      <c r="F33" s="40">
        <v>20</v>
      </c>
      <c r="G33" s="40">
        <v>21</v>
      </c>
      <c r="H33" s="40">
        <v>65</v>
      </c>
      <c r="I33" s="40">
        <v>71</v>
      </c>
      <c r="J33" s="40">
        <v>38</v>
      </c>
      <c r="K33" s="42">
        <v>44</v>
      </c>
      <c r="L33" s="40">
        <v>9</v>
      </c>
      <c r="M33" s="42">
        <v>9</v>
      </c>
      <c r="N33" s="40">
        <v>3</v>
      </c>
      <c r="O33" s="42">
        <v>5</v>
      </c>
    </row>
    <row r="34" spans="1:15" ht="12" customHeight="1">
      <c r="A34" s="186" t="s">
        <v>42</v>
      </c>
      <c r="B34" s="187">
        <f t="shared" si="3"/>
        <v>118</v>
      </c>
      <c r="C34" s="187">
        <f t="shared" si="3"/>
        <v>128</v>
      </c>
      <c r="D34" s="44">
        <v>38</v>
      </c>
      <c r="E34" s="44">
        <v>40</v>
      </c>
      <c r="F34" s="44">
        <v>7</v>
      </c>
      <c r="G34" s="44">
        <v>7</v>
      </c>
      <c r="H34" s="44">
        <v>42</v>
      </c>
      <c r="I34" s="44">
        <v>47</v>
      </c>
      <c r="J34" s="44">
        <v>24</v>
      </c>
      <c r="K34" s="46">
        <v>26</v>
      </c>
      <c r="L34" s="44">
        <v>3</v>
      </c>
      <c r="M34" s="46">
        <v>3</v>
      </c>
      <c r="N34" s="44">
        <v>4</v>
      </c>
      <c r="O34" s="46">
        <v>5</v>
      </c>
    </row>
    <row r="35" spans="1:15" ht="13.5" customHeight="1">
      <c r="A35" s="14"/>
      <c r="B35" s="14"/>
      <c r="C35" s="14"/>
      <c r="D35" s="14"/>
      <c r="E35" s="14"/>
      <c r="F35" s="14"/>
      <c r="G35" s="14"/>
      <c r="H35" s="14"/>
      <c r="I35" s="14"/>
      <c r="J35" s="14"/>
      <c r="K35" s="14"/>
      <c r="L35" s="14"/>
      <c r="O35" s="5" t="s">
        <v>200</v>
      </c>
    </row>
    <row r="36" spans="1:12" ht="13.5" customHeight="1">
      <c r="A36" s="1" t="s">
        <v>197</v>
      </c>
      <c r="B36" s="14"/>
      <c r="C36" s="14"/>
      <c r="D36" s="14"/>
      <c r="E36" s="14"/>
      <c r="F36" s="14"/>
      <c r="G36" s="14"/>
      <c r="H36" s="14"/>
      <c r="I36" s="14"/>
      <c r="J36" s="14"/>
      <c r="K36" s="14"/>
      <c r="L36" s="14"/>
    </row>
    <row r="37" spans="1:12" ht="13.5" customHeight="1">
      <c r="A37" s="1" t="s">
        <v>98</v>
      </c>
      <c r="B37" s="14"/>
      <c r="C37" s="14"/>
      <c r="D37" s="14"/>
      <c r="E37" s="14"/>
      <c r="F37" s="14"/>
      <c r="G37" s="14"/>
      <c r="H37" s="14"/>
      <c r="I37" s="14"/>
      <c r="J37" s="14"/>
      <c r="K37" s="3" t="s">
        <v>385</v>
      </c>
      <c r="L37" s="14"/>
    </row>
    <row r="38" spans="1:12" ht="12" customHeight="1">
      <c r="A38" s="563" t="s">
        <v>4</v>
      </c>
      <c r="B38" s="565" t="s">
        <v>33</v>
      </c>
      <c r="C38" s="566"/>
      <c r="D38" s="423" t="s">
        <v>99</v>
      </c>
      <c r="E38" s="434"/>
      <c r="F38" s="423" t="s">
        <v>100</v>
      </c>
      <c r="G38" s="434"/>
      <c r="H38" s="565" t="s">
        <v>101</v>
      </c>
      <c r="I38" s="566"/>
      <c r="J38" s="565" t="s">
        <v>65</v>
      </c>
      <c r="K38" s="569"/>
      <c r="L38" s="14"/>
    </row>
    <row r="39" spans="1:12" ht="12" customHeight="1">
      <c r="A39" s="564"/>
      <c r="B39" s="31" t="s">
        <v>22</v>
      </c>
      <c r="C39" s="31" t="s">
        <v>26</v>
      </c>
      <c r="D39" s="31" t="s">
        <v>22</v>
      </c>
      <c r="E39" s="31" t="s">
        <v>26</v>
      </c>
      <c r="F39" s="31" t="s">
        <v>22</v>
      </c>
      <c r="G39" s="31" t="s">
        <v>26</v>
      </c>
      <c r="H39" s="31" t="s">
        <v>22</v>
      </c>
      <c r="I39" s="31" t="s">
        <v>26</v>
      </c>
      <c r="J39" s="31" t="s">
        <v>22</v>
      </c>
      <c r="K39" s="174" t="s">
        <v>26</v>
      </c>
      <c r="L39" s="14"/>
    </row>
    <row r="40" spans="1:12" ht="12" customHeight="1">
      <c r="A40" s="181" t="s">
        <v>36</v>
      </c>
      <c r="B40" s="32">
        <f>SUM(B41:B50)</f>
        <v>1534</v>
      </c>
      <c r="C40" s="32">
        <f aca="true" t="shared" si="4" ref="C40:K40">SUM(C41:C50)</f>
        <v>1643</v>
      </c>
      <c r="D40" s="32">
        <f t="shared" si="4"/>
        <v>555</v>
      </c>
      <c r="E40" s="32">
        <f t="shared" si="4"/>
        <v>580</v>
      </c>
      <c r="F40" s="32">
        <f t="shared" si="4"/>
        <v>183</v>
      </c>
      <c r="G40" s="32">
        <f t="shared" si="4"/>
        <v>190</v>
      </c>
      <c r="H40" s="32">
        <f t="shared" si="4"/>
        <v>127</v>
      </c>
      <c r="I40" s="32">
        <f t="shared" si="4"/>
        <v>138</v>
      </c>
      <c r="J40" s="32">
        <f t="shared" si="4"/>
        <v>669</v>
      </c>
      <c r="K40" s="34">
        <f t="shared" si="4"/>
        <v>735</v>
      </c>
      <c r="L40" s="14"/>
    </row>
    <row r="41" spans="1:12" ht="12" customHeight="1">
      <c r="A41" s="182" t="s">
        <v>37</v>
      </c>
      <c r="B41" s="183">
        <f>D41+F41+H41+J41</f>
        <v>128</v>
      </c>
      <c r="C41" s="183">
        <f>E41+G41+I41+K41</f>
        <v>138</v>
      </c>
      <c r="D41" s="36">
        <v>43</v>
      </c>
      <c r="E41" s="36">
        <v>47</v>
      </c>
      <c r="F41" s="36">
        <v>19</v>
      </c>
      <c r="G41" s="36">
        <v>19</v>
      </c>
      <c r="H41" s="36">
        <v>8</v>
      </c>
      <c r="I41" s="36">
        <v>8</v>
      </c>
      <c r="J41" s="36">
        <v>58</v>
      </c>
      <c r="K41" s="38">
        <v>64</v>
      </c>
      <c r="L41" s="14"/>
    </row>
    <row r="42" spans="1:12" ht="12" customHeight="1">
      <c r="A42" s="184" t="s">
        <v>9</v>
      </c>
      <c r="B42" s="185">
        <f aca="true" t="shared" si="5" ref="B42:C50">D42+F42+H42+J42</f>
        <v>205</v>
      </c>
      <c r="C42" s="185">
        <f t="shared" si="5"/>
        <v>214</v>
      </c>
      <c r="D42" s="40">
        <v>84</v>
      </c>
      <c r="E42" s="40">
        <v>88</v>
      </c>
      <c r="F42" s="40">
        <v>27</v>
      </c>
      <c r="G42" s="40">
        <v>27</v>
      </c>
      <c r="H42" s="40">
        <v>16</v>
      </c>
      <c r="I42" s="40">
        <v>17</v>
      </c>
      <c r="J42" s="40">
        <v>78</v>
      </c>
      <c r="K42" s="42">
        <v>82</v>
      </c>
      <c r="L42" s="14"/>
    </row>
    <row r="43" spans="1:12" ht="12" customHeight="1">
      <c r="A43" s="184" t="s">
        <v>10</v>
      </c>
      <c r="B43" s="185">
        <f t="shared" si="5"/>
        <v>184</v>
      </c>
      <c r="C43" s="185">
        <f t="shared" si="5"/>
        <v>186</v>
      </c>
      <c r="D43" s="40">
        <v>72</v>
      </c>
      <c r="E43" s="40">
        <v>72</v>
      </c>
      <c r="F43" s="40">
        <v>23</v>
      </c>
      <c r="G43" s="40">
        <v>23</v>
      </c>
      <c r="H43" s="40">
        <v>11</v>
      </c>
      <c r="I43" s="40">
        <v>11</v>
      </c>
      <c r="J43" s="40">
        <v>78</v>
      </c>
      <c r="K43" s="42">
        <v>80</v>
      </c>
      <c r="L43" s="14"/>
    </row>
    <row r="44" spans="1:12" ht="12" customHeight="1">
      <c r="A44" s="184" t="s">
        <v>38</v>
      </c>
      <c r="B44" s="185">
        <f t="shared" si="5"/>
        <v>232</v>
      </c>
      <c r="C44" s="185">
        <f t="shared" si="5"/>
        <v>254</v>
      </c>
      <c r="D44" s="40">
        <v>90</v>
      </c>
      <c r="E44" s="40">
        <v>97</v>
      </c>
      <c r="F44" s="40">
        <v>25</v>
      </c>
      <c r="G44" s="40">
        <v>28</v>
      </c>
      <c r="H44" s="40">
        <v>26</v>
      </c>
      <c r="I44" s="40">
        <v>31</v>
      </c>
      <c r="J44" s="40">
        <v>91</v>
      </c>
      <c r="K44" s="42">
        <v>98</v>
      </c>
      <c r="L44" s="14"/>
    </row>
    <row r="45" spans="1:12" ht="12" customHeight="1">
      <c r="A45" s="184" t="s">
        <v>39</v>
      </c>
      <c r="B45" s="185">
        <f t="shared" si="5"/>
        <v>140</v>
      </c>
      <c r="C45" s="185">
        <f t="shared" si="5"/>
        <v>146</v>
      </c>
      <c r="D45" s="40">
        <v>48</v>
      </c>
      <c r="E45" s="40">
        <v>50</v>
      </c>
      <c r="F45" s="40">
        <v>12</v>
      </c>
      <c r="G45" s="40">
        <v>14</v>
      </c>
      <c r="H45" s="40">
        <v>10</v>
      </c>
      <c r="I45" s="40">
        <v>10</v>
      </c>
      <c r="J45" s="40">
        <v>70</v>
      </c>
      <c r="K45" s="42">
        <v>72</v>
      </c>
      <c r="L45" s="14"/>
    </row>
    <row r="46" spans="1:12" ht="12" customHeight="1">
      <c r="A46" s="184" t="s">
        <v>40</v>
      </c>
      <c r="B46" s="185">
        <f t="shared" si="5"/>
        <v>186</v>
      </c>
      <c r="C46" s="185">
        <f t="shared" si="5"/>
        <v>195</v>
      </c>
      <c r="D46" s="40">
        <v>54</v>
      </c>
      <c r="E46" s="40">
        <v>55</v>
      </c>
      <c r="F46" s="40">
        <v>19</v>
      </c>
      <c r="G46" s="40">
        <v>20</v>
      </c>
      <c r="H46" s="40">
        <v>17</v>
      </c>
      <c r="I46" s="40">
        <v>19</v>
      </c>
      <c r="J46" s="40">
        <v>96</v>
      </c>
      <c r="K46" s="42">
        <v>101</v>
      </c>
      <c r="L46" s="14"/>
    </row>
    <row r="47" spans="1:12" ht="12" customHeight="1">
      <c r="A47" s="184" t="s">
        <v>41</v>
      </c>
      <c r="B47" s="185">
        <f t="shared" si="5"/>
        <v>108</v>
      </c>
      <c r="C47" s="185">
        <f t="shared" si="5"/>
        <v>111</v>
      </c>
      <c r="D47" s="40">
        <v>43</v>
      </c>
      <c r="E47" s="40">
        <v>44</v>
      </c>
      <c r="F47" s="40">
        <v>26</v>
      </c>
      <c r="G47" s="40">
        <v>26</v>
      </c>
      <c r="H47" s="40">
        <v>16</v>
      </c>
      <c r="I47" s="40">
        <v>18</v>
      </c>
      <c r="J47" s="40">
        <v>23</v>
      </c>
      <c r="K47" s="42">
        <v>23</v>
      </c>
      <c r="L47" s="14"/>
    </row>
    <row r="48" spans="1:12" ht="12" customHeight="1">
      <c r="A48" s="184" t="s">
        <v>15</v>
      </c>
      <c r="B48" s="185">
        <f t="shared" si="5"/>
        <v>100</v>
      </c>
      <c r="C48" s="185">
        <f t="shared" si="5"/>
        <v>104</v>
      </c>
      <c r="D48" s="40">
        <v>23</v>
      </c>
      <c r="E48" s="40">
        <v>24</v>
      </c>
      <c r="F48" s="40">
        <v>4</v>
      </c>
      <c r="G48" s="40">
        <v>4</v>
      </c>
      <c r="H48" s="40">
        <v>3</v>
      </c>
      <c r="I48" s="40">
        <v>4</v>
      </c>
      <c r="J48" s="40">
        <v>70</v>
      </c>
      <c r="K48" s="42">
        <v>72</v>
      </c>
      <c r="L48" s="14"/>
    </row>
    <row r="49" spans="1:12" ht="12" customHeight="1">
      <c r="A49" s="184" t="s">
        <v>16</v>
      </c>
      <c r="B49" s="185">
        <f t="shared" si="5"/>
        <v>151</v>
      </c>
      <c r="C49" s="185">
        <f t="shared" si="5"/>
        <v>163</v>
      </c>
      <c r="D49" s="40">
        <v>53</v>
      </c>
      <c r="E49" s="40">
        <v>57</v>
      </c>
      <c r="F49" s="40">
        <v>17</v>
      </c>
      <c r="G49" s="40">
        <v>18</v>
      </c>
      <c r="H49" s="40">
        <v>11</v>
      </c>
      <c r="I49" s="40">
        <v>11</v>
      </c>
      <c r="J49" s="40">
        <v>70</v>
      </c>
      <c r="K49" s="42">
        <v>77</v>
      </c>
      <c r="L49" s="14"/>
    </row>
    <row r="50" spans="1:12" ht="12" customHeight="1">
      <c r="A50" s="186" t="s">
        <v>42</v>
      </c>
      <c r="B50" s="187">
        <f t="shared" si="5"/>
        <v>100</v>
      </c>
      <c r="C50" s="187">
        <f t="shared" si="5"/>
        <v>132</v>
      </c>
      <c r="D50" s="44">
        <v>45</v>
      </c>
      <c r="E50" s="44">
        <v>46</v>
      </c>
      <c r="F50" s="44">
        <v>11</v>
      </c>
      <c r="G50" s="44">
        <v>11</v>
      </c>
      <c r="H50" s="44">
        <v>9</v>
      </c>
      <c r="I50" s="44">
        <v>9</v>
      </c>
      <c r="J50" s="44">
        <v>35</v>
      </c>
      <c r="K50" s="46">
        <v>66</v>
      </c>
      <c r="L50" s="14"/>
    </row>
    <row r="51" spans="1:12" ht="13.5" customHeight="1">
      <c r="A51" s="14"/>
      <c r="B51" s="14"/>
      <c r="C51" s="14"/>
      <c r="D51" s="14"/>
      <c r="E51" s="14"/>
      <c r="F51" s="14"/>
      <c r="G51" s="14"/>
      <c r="H51" s="14"/>
      <c r="I51" s="14"/>
      <c r="J51" s="14"/>
      <c r="K51" s="5" t="s">
        <v>200</v>
      </c>
      <c r="L51" s="14"/>
    </row>
    <row r="52" spans="1:15" ht="13.5" customHeight="1">
      <c r="A52" s="1" t="s">
        <v>102</v>
      </c>
      <c r="B52" s="14"/>
      <c r="C52" s="14"/>
      <c r="D52" s="14"/>
      <c r="E52" s="14"/>
      <c r="F52" s="14"/>
      <c r="G52" s="14"/>
      <c r="H52" s="14"/>
      <c r="I52" s="14"/>
      <c r="J52" s="14"/>
      <c r="K52" s="14"/>
      <c r="L52" s="14"/>
      <c r="O52" s="3" t="s">
        <v>385</v>
      </c>
    </row>
    <row r="53" spans="1:15" ht="12" customHeight="1">
      <c r="A53" s="563" t="s">
        <v>4</v>
      </c>
      <c r="B53" s="565" t="s">
        <v>33</v>
      </c>
      <c r="C53" s="566"/>
      <c r="D53" s="423" t="s">
        <v>99</v>
      </c>
      <c r="E53" s="434"/>
      <c r="F53" s="423" t="s">
        <v>103</v>
      </c>
      <c r="G53" s="434"/>
      <c r="H53" s="565" t="s">
        <v>101</v>
      </c>
      <c r="I53" s="566"/>
      <c r="J53" s="567" t="s">
        <v>104</v>
      </c>
      <c r="K53" s="568"/>
      <c r="L53" s="567" t="s">
        <v>105</v>
      </c>
      <c r="M53" s="568"/>
      <c r="N53" s="565" t="s">
        <v>65</v>
      </c>
      <c r="O53" s="569"/>
    </row>
    <row r="54" spans="1:15" ht="12" customHeight="1">
      <c r="A54" s="564"/>
      <c r="B54" s="31" t="s">
        <v>22</v>
      </c>
      <c r="C54" s="31" t="s">
        <v>26</v>
      </c>
      <c r="D54" s="31" t="s">
        <v>22</v>
      </c>
      <c r="E54" s="31" t="s">
        <v>26</v>
      </c>
      <c r="F54" s="31" t="s">
        <v>22</v>
      </c>
      <c r="G54" s="31" t="s">
        <v>26</v>
      </c>
      <c r="H54" s="31" t="s">
        <v>22</v>
      </c>
      <c r="I54" s="31" t="s">
        <v>26</v>
      </c>
      <c r="J54" s="31" t="s">
        <v>22</v>
      </c>
      <c r="K54" s="174" t="s">
        <v>26</v>
      </c>
      <c r="L54" s="31" t="s">
        <v>22</v>
      </c>
      <c r="M54" s="174" t="s">
        <v>26</v>
      </c>
      <c r="N54" s="31" t="s">
        <v>22</v>
      </c>
      <c r="O54" s="174" t="s">
        <v>26</v>
      </c>
    </row>
    <row r="55" spans="1:15" ht="12" customHeight="1">
      <c r="A55" s="181" t="s">
        <v>36</v>
      </c>
      <c r="B55" s="32">
        <f>SUM(B56:B65)</f>
        <v>1619</v>
      </c>
      <c r="C55" s="32">
        <f aca="true" t="shared" si="6" ref="C55:O55">SUM(C56:C65)</f>
        <v>1702</v>
      </c>
      <c r="D55" s="32">
        <f t="shared" si="6"/>
        <v>345</v>
      </c>
      <c r="E55" s="32">
        <f t="shared" si="6"/>
        <v>361</v>
      </c>
      <c r="F55" s="32">
        <f t="shared" si="6"/>
        <v>186</v>
      </c>
      <c r="G55" s="32">
        <f t="shared" si="6"/>
        <v>196</v>
      </c>
      <c r="H55" s="32">
        <f t="shared" si="6"/>
        <v>577</v>
      </c>
      <c r="I55" s="32">
        <f t="shared" si="6"/>
        <v>611</v>
      </c>
      <c r="J55" s="32">
        <f t="shared" si="6"/>
        <v>202</v>
      </c>
      <c r="K55" s="32">
        <f t="shared" si="6"/>
        <v>213</v>
      </c>
      <c r="L55" s="32">
        <f t="shared" si="6"/>
        <v>73</v>
      </c>
      <c r="M55" s="32">
        <f t="shared" si="6"/>
        <v>76</v>
      </c>
      <c r="N55" s="32">
        <f t="shared" si="6"/>
        <v>236</v>
      </c>
      <c r="O55" s="34">
        <f t="shared" si="6"/>
        <v>245</v>
      </c>
    </row>
    <row r="56" spans="1:15" ht="12" customHeight="1">
      <c r="A56" s="182" t="s">
        <v>37</v>
      </c>
      <c r="B56" s="183">
        <f>D56+F56+H56+J56+L56+N56</f>
        <v>125</v>
      </c>
      <c r="C56" s="183">
        <f aca="true" t="shared" si="7" ref="C56:C65">E56+G56+I56+K56+M56+O56</f>
        <v>135</v>
      </c>
      <c r="D56" s="36">
        <v>20</v>
      </c>
      <c r="E56" s="36">
        <v>21</v>
      </c>
      <c r="F56" s="36">
        <v>11</v>
      </c>
      <c r="G56" s="36">
        <v>11</v>
      </c>
      <c r="H56" s="36">
        <v>39</v>
      </c>
      <c r="I56" s="36">
        <v>43</v>
      </c>
      <c r="J56" s="36">
        <v>16</v>
      </c>
      <c r="K56" s="38">
        <v>18</v>
      </c>
      <c r="L56" s="36">
        <v>7</v>
      </c>
      <c r="M56" s="38">
        <v>9</v>
      </c>
      <c r="N56" s="36">
        <v>32</v>
      </c>
      <c r="O56" s="38">
        <v>33</v>
      </c>
    </row>
    <row r="57" spans="1:15" ht="12" customHeight="1">
      <c r="A57" s="184" t="s">
        <v>9</v>
      </c>
      <c r="B57" s="185">
        <f aca="true" t="shared" si="8" ref="B57:B65">D57+F57+H57+J57+L57+N57</f>
        <v>225</v>
      </c>
      <c r="C57" s="185">
        <f t="shared" si="7"/>
        <v>234</v>
      </c>
      <c r="D57" s="40">
        <v>76</v>
      </c>
      <c r="E57" s="40">
        <v>80</v>
      </c>
      <c r="F57" s="40">
        <v>29</v>
      </c>
      <c r="G57" s="40">
        <v>29</v>
      </c>
      <c r="H57" s="40">
        <v>47</v>
      </c>
      <c r="I57" s="40">
        <v>51</v>
      </c>
      <c r="J57" s="40">
        <v>36</v>
      </c>
      <c r="K57" s="42">
        <v>37</v>
      </c>
      <c r="L57" s="40">
        <v>13</v>
      </c>
      <c r="M57" s="42">
        <v>13</v>
      </c>
      <c r="N57" s="40">
        <v>24</v>
      </c>
      <c r="O57" s="42">
        <v>24</v>
      </c>
    </row>
    <row r="58" spans="1:15" ht="12" customHeight="1">
      <c r="A58" s="184" t="s">
        <v>10</v>
      </c>
      <c r="B58" s="185">
        <f t="shared" si="8"/>
        <v>189</v>
      </c>
      <c r="C58" s="185">
        <f t="shared" si="7"/>
        <v>191</v>
      </c>
      <c r="D58" s="40">
        <v>55</v>
      </c>
      <c r="E58" s="40">
        <v>55</v>
      </c>
      <c r="F58" s="40">
        <v>31</v>
      </c>
      <c r="G58" s="40">
        <v>31</v>
      </c>
      <c r="H58" s="40">
        <v>63</v>
      </c>
      <c r="I58" s="40">
        <v>64</v>
      </c>
      <c r="J58" s="40">
        <v>15</v>
      </c>
      <c r="K58" s="42">
        <v>15</v>
      </c>
      <c r="L58" s="40">
        <v>5</v>
      </c>
      <c r="M58" s="42">
        <v>5</v>
      </c>
      <c r="N58" s="40">
        <v>20</v>
      </c>
      <c r="O58" s="42">
        <v>21</v>
      </c>
    </row>
    <row r="59" spans="1:15" ht="12" customHeight="1">
      <c r="A59" s="184" t="s">
        <v>38</v>
      </c>
      <c r="B59" s="185">
        <f t="shared" si="8"/>
        <v>232</v>
      </c>
      <c r="C59" s="185">
        <f t="shared" si="7"/>
        <v>255</v>
      </c>
      <c r="D59" s="40">
        <v>41</v>
      </c>
      <c r="E59" s="40">
        <v>44</v>
      </c>
      <c r="F59" s="40">
        <v>24</v>
      </c>
      <c r="G59" s="40">
        <v>29</v>
      </c>
      <c r="H59" s="40">
        <v>124</v>
      </c>
      <c r="I59" s="40">
        <v>135</v>
      </c>
      <c r="J59" s="40">
        <v>12</v>
      </c>
      <c r="K59" s="42">
        <v>13</v>
      </c>
      <c r="L59" s="40">
        <v>8</v>
      </c>
      <c r="M59" s="42">
        <v>8</v>
      </c>
      <c r="N59" s="40">
        <v>23</v>
      </c>
      <c r="O59" s="42">
        <v>26</v>
      </c>
    </row>
    <row r="60" spans="1:15" ht="12" customHeight="1">
      <c r="A60" s="184" t="s">
        <v>39</v>
      </c>
      <c r="B60" s="185">
        <f t="shared" si="8"/>
        <v>144</v>
      </c>
      <c r="C60" s="185">
        <f t="shared" si="7"/>
        <v>152</v>
      </c>
      <c r="D60" s="40">
        <v>19</v>
      </c>
      <c r="E60" s="40">
        <v>20</v>
      </c>
      <c r="F60" s="40">
        <v>22</v>
      </c>
      <c r="G60" s="40">
        <v>24</v>
      </c>
      <c r="H60" s="40">
        <v>44</v>
      </c>
      <c r="I60" s="40">
        <v>45</v>
      </c>
      <c r="J60" s="40">
        <v>35</v>
      </c>
      <c r="K60" s="42">
        <v>39</v>
      </c>
      <c r="L60" s="40">
        <v>3</v>
      </c>
      <c r="M60" s="42">
        <v>3</v>
      </c>
      <c r="N60" s="40">
        <v>21</v>
      </c>
      <c r="O60" s="42">
        <v>21</v>
      </c>
    </row>
    <row r="61" spans="1:15" ht="12" customHeight="1">
      <c r="A61" s="184" t="s">
        <v>40</v>
      </c>
      <c r="B61" s="185">
        <f t="shared" si="8"/>
        <v>182</v>
      </c>
      <c r="C61" s="185">
        <f t="shared" si="7"/>
        <v>192</v>
      </c>
      <c r="D61" s="40">
        <v>16</v>
      </c>
      <c r="E61" s="40">
        <v>17</v>
      </c>
      <c r="F61" s="40">
        <v>13</v>
      </c>
      <c r="G61" s="40">
        <v>15</v>
      </c>
      <c r="H61" s="40">
        <v>87</v>
      </c>
      <c r="I61" s="40">
        <v>93</v>
      </c>
      <c r="J61" s="40">
        <v>23</v>
      </c>
      <c r="K61" s="42">
        <v>24</v>
      </c>
      <c r="L61" s="40">
        <v>14</v>
      </c>
      <c r="M61" s="42">
        <v>14</v>
      </c>
      <c r="N61" s="40">
        <v>29</v>
      </c>
      <c r="O61" s="42">
        <v>29</v>
      </c>
    </row>
    <row r="62" spans="1:15" ht="12" customHeight="1">
      <c r="A62" s="184" t="s">
        <v>41</v>
      </c>
      <c r="B62" s="185">
        <f t="shared" si="8"/>
        <v>108</v>
      </c>
      <c r="C62" s="185">
        <f t="shared" si="7"/>
        <v>111</v>
      </c>
      <c r="D62" s="40">
        <v>25</v>
      </c>
      <c r="E62" s="40">
        <v>26</v>
      </c>
      <c r="F62" s="40">
        <v>14</v>
      </c>
      <c r="G62" s="40">
        <v>14</v>
      </c>
      <c r="H62" s="40">
        <v>47</v>
      </c>
      <c r="I62" s="40">
        <v>48</v>
      </c>
      <c r="J62" s="40">
        <v>11</v>
      </c>
      <c r="K62" s="42">
        <v>11</v>
      </c>
      <c r="L62" s="40">
        <v>4</v>
      </c>
      <c r="M62" s="42">
        <v>4</v>
      </c>
      <c r="N62" s="40">
        <v>7</v>
      </c>
      <c r="O62" s="42">
        <v>8</v>
      </c>
    </row>
    <row r="63" spans="1:15" ht="12" customHeight="1">
      <c r="A63" s="184" t="s">
        <v>15</v>
      </c>
      <c r="B63" s="185">
        <f t="shared" si="8"/>
        <v>100</v>
      </c>
      <c r="C63" s="185">
        <f t="shared" si="7"/>
        <v>104</v>
      </c>
      <c r="D63" s="40">
        <v>10</v>
      </c>
      <c r="E63" s="40">
        <v>11</v>
      </c>
      <c r="F63" s="40">
        <v>8</v>
      </c>
      <c r="G63" s="40">
        <v>8</v>
      </c>
      <c r="H63" s="40">
        <v>32</v>
      </c>
      <c r="I63" s="40">
        <v>33</v>
      </c>
      <c r="J63" s="40">
        <v>29</v>
      </c>
      <c r="K63" s="42">
        <v>31</v>
      </c>
      <c r="L63" s="40">
        <v>6</v>
      </c>
      <c r="M63" s="42">
        <v>6</v>
      </c>
      <c r="N63" s="40">
        <v>15</v>
      </c>
      <c r="O63" s="42">
        <v>15</v>
      </c>
    </row>
    <row r="64" spans="1:15" ht="12" customHeight="1">
      <c r="A64" s="184" t="s">
        <v>16</v>
      </c>
      <c r="B64" s="185">
        <f t="shared" si="8"/>
        <v>178</v>
      </c>
      <c r="C64" s="185">
        <f t="shared" si="7"/>
        <v>190</v>
      </c>
      <c r="D64" s="40">
        <v>38</v>
      </c>
      <c r="E64" s="40">
        <v>41</v>
      </c>
      <c r="F64" s="40">
        <v>26</v>
      </c>
      <c r="G64" s="40">
        <v>27</v>
      </c>
      <c r="H64" s="40">
        <v>59</v>
      </c>
      <c r="I64" s="40">
        <v>63</v>
      </c>
      <c r="J64" s="40">
        <v>21</v>
      </c>
      <c r="K64" s="42">
        <v>21</v>
      </c>
      <c r="L64" s="40">
        <v>8</v>
      </c>
      <c r="M64" s="42">
        <v>9</v>
      </c>
      <c r="N64" s="40">
        <v>26</v>
      </c>
      <c r="O64" s="42">
        <v>29</v>
      </c>
    </row>
    <row r="65" spans="1:15" ht="12" customHeight="1">
      <c r="A65" s="186" t="s">
        <v>42</v>
      </c>
      <c r="B65" s="187">
        <f t="shared" si="8"/>
        <v>136</v>
      </c>
      <c r="C65" s="187">
        <f t="shared" si="7"/>
        <v>138</v>
      </c>
      <c r="D65" s="44">
        <v>45</v>
      </c>
      <c r="E65" s="44">
        <v>46</v>
      </c>
      <c r="F65" s="44">
        <v>8</v>
      </c>
      <c r="G65" s="44">
        <v>8</v>
      </c>
      <c r="H65" s="44">
        <v>35</v>
      </c>
      <c r="I65" s="44">
        <v>36</v>
      </c>
      <c r="J65" s="44">
        <v>4</v>
      </c>
      <c r="K65" s="46">
        <v>4</v>
      </c>
      <c r="L65" s="44">
        <v>5</v>
      </c>
      <c r="M65" s="46">
        <v>5</v>
      </c>
      <c r="N65" s="44">
        <v>39</v>
      </c>
      <c r="O65" s="46">
        <v>39</v>
      </c>
    </row>
    <row r="66" spans="1:15" ht="13.5" customHeight="1">
      <c r="A66" s="188"/>
      <c r="B66" s="189"/>
      <c r="C66" s="189"/>
      <c r="D66" s="190"/>
      <c r="E66" s="190"/>
      <c r="F66" s="190"/>
      <c r="G66" s="190"/>
      <c r="H66" s="190"/>
      <c r="I66" s="190"/>
      <c r="J66" s="190"/>
      <c r="K66" s="190"/>
      <c r="L66" s="190"/>
      <c r="M66" s="190"/>
      <c r="N66" s="190"/>
      <c r="O66" s="5" t="s">
        <v>200</v>
      </c>
    </row>
    <row r="67" spans="1:15" ht="13.5" customHeight="1">
      <c r="A67" s="1" t="s">
        <v>323</v>
      </c>
      <c r="B67" s="14"/>
      <c r="C67" s="14"/>
      <c r="D67" s="14"/>
      <c r="E67" s="14"/>
      <c r="F67" s="14"/>
      <c r="G67" s="14"/>
      <c r="H67" s="14"/>
      <c r="I67" s="14"/>
      <c r="J67" s="14"/>
      <c r="K67" s="14"/>
      <c r="L67" s="14"/>
      <c r="M67" s="333"/>
      <c r="N67" s="333"/>
      <c r="O67" s="333"/>
    </row>
    <row r="68" spans="1:15" ht="13.5" customHeight="1">
      <c r="A68" s="1" t="s">
        <v>98</v>
      </c>
      <c r="B68" s="14"/>
      <c r="C68" s="14"/>
      <c r="D68" s="14"/>
      <c r="E68" s="14"/>
      <c r="F68" s="14"/>
      <c r="G68" s="14"/>
      <c r="H68" s="14"/>
      <c r="I68" s="14"/>
      <c r="J68" s="14"/>
      <c r="K68" s="3"/>
      <c r="L68" s="333"/>
      <c r="M68" s="5" t="s">
        <v>385</v>
      </c>
      <c r="N68" s="333"/>
      <c r="O68" s="333"/>
    </row>
    <row r="69" spans="1:15" ht="13.5" customHeight="1">
      <c r="A69" s="563" t="s">
        <v>4</v>
      </c>
      <c r="B69" s="565" t="s">
        <v>33</v>
      </c>
      <c r="C69" s="566"/>
      <c r="D69" s="423" t="s">
        <v>99</v>
      </c>
      <c r="E69" s="434"/>
      <c r="F69" s="423" t="s">
        <v>100</v>
      </c>
      <c r="G69" s="434"/>
      <c r="H69" s="565" t="s">
        <v>101</v>
      </c>
      <c r="I69" s="566"/>
      <c r="J69" s="570" t="s">
        <v>324</v>
      </c>
      <c r="K69" s="571"/>
      <c r="L69" s="565" t="s">
        <v>65</v>
      </c>
      <c r="M69" s="569"/>
      <c r="N69" s="333"/>
      <c r="O69" s="333"/>
    </row>
    <row r="70" spans="1:15" ht="13.5" customHeight="1">
      <c r="A70" s="564"/>
      <c r="B70" s="31" t="s">
        <v>22</v>
      </c>
      <c r="C70" s="31" t="s">
        <v>26</v>
      </c>
      <c r="D70" s="31" t="s">
        <v>22</v>
      </c>
      <c r="E70" s="31" t="s">
        <v>26</v>
      </c>
      <c r="F70" s="31" t="s">
        <v>22</v>
      </c>
      <c r="G70" s="31" t="s">
        <v>26</v>
      </c>
      <c r="H70" s="31" t="s">
        <v>22</v>
      </c>
      <c r="I70" s="31" t="s">
        <v>26</v>
      </c>
      <c r="J70" s="31" t="s">
        <v>22</v>
      </c>
      <c r="K70" s="31" t="s">
        <v>26</v>
      </c>
      <c r="L70" s="31" t="s">
        <v>22</v>
      </c>
      <c r="M70" s="174" t="s">
        <v>26</v>
      </c>
      <c r="N70" s="333"/>
      <c r="O70" s="333"/>
    </row>
    <row r="71" spans="1:15" ht="13.5" customHeight="1">
      <c r="A71" s="181" t="s">
        <v>36</v>
      </c>
      <c r="B71" s="32">
        <f>SUM(B72:B81)</f>
        <v>246</v>
      </c>
      <c r="C71" s="32">
        <f aca="true" t="shared" si="9" ref="C71:K71">SUM(C72:C81)</f>
        <v>252</v>
      </c>
      <c r="D71" s="32">
        <f>SUM(D72:D81)</f>
        <v>46</v>
      </c>
      <c r="E71" s="32">
        <f t="shared" si="9"/>
        <v>47</v>
      </c>
      <c r="F71" s="32">
        <f t="shared" si="9"/>
        <v>55</v>
      </c>
      <c r="G71" s="32">
        <f t="shared" si="9"/>
        <v>55</v>
      </c>
      <c r="H71" s="32">
        <f t="shared" si="9"/>
        <v>17</v>
      </c>
      <c r="I71" s="32">
        <f t="shared" si="9"/>
        <v>19</v>
      </c>
      <c r="J71" s="32">
        <f>SUM(J72:J81)</f>
        <v>5</v>
      </c>
      <c r="K71" s="32">
        <f t="shared" si="9"/>
        <v>5</v>
      </c>
      <c r="L71" s="32">
        <f>SUM(L72:L81)</f>
        <v>123</v>
      </c>
      <c r="M71" s="34">
        <f>SUM(M72:M81)</f>
        <v>126</v>
      </c>
      <c r="N71" s="333"/>
      <c r="O71" s="333"/>
    </row>
    <row r="72" spans="1:15" ht="13.5" customHeight="1">
      <c r="A72" s="182" t="s">
        <v>37</v>
      </c>
      <c r="B72" s="183">
        <f>D72+F72+H72+J72+L72</f>
        <v>13</v>
      </c>
      <c r="C72" s="183">
        <f>E72+G72+I72+K72+M72</f>
        <v>13</v>
      </c>
      <c r="D72" s="36">
        <v>1</v>
      </c>
      <c r="E72" s="36">
        <v>1</v>
      </c>
      <c r="F72" s="36">
        <v>3</v>
      </c>
      <c r="G72" s="36">
        <v>3</v>
      </c>
      <c r="H72" s="36">
        <v>1</v>
      </c>
      <c r="I72" s="36">
        <v>1</v>
      </c>
      <c r="J72" s="330">
        <v>0</v>
      </c>
      <c r="K72" s="330">
        <v>0</v>
      </c>
      <c r="L72" s="36">
        <v>8</v>
      </c>
      <c r="M72" s="38">
        <v>8</v>
      </c>
      <c r="N72" s="333"/>
      <c r="O72" s="333"/>
    </row>
    <row r="73" spans="1:15" ht="13.5" customHeight="1">
      <c r="A73" s="184" t="s">
        <v>9</v>
      </c>
      <c r="B73" s="185">
        <f aca="true" t="shared" si="10" ref="B73:C81">D73+F73+H73+J73+L73</f>
        <v>44</v>
      </c>
      <c r="C73" s="185">
        <f t="shared" si="10"/>
        <v>46</v>
      </c>
      <c r="D73" s="40">
        <v>12</v>
      </c>
      <c r="E73" s="40">
        <v>12</v>
      </c>
      <c r="F73" s="40">
        <v>6</v>
      </c>
      <c r="G73" s="40">
        <v>6</v>
      </c>
      <c r="H73" s="40">
        <v>5</v>
      </c>
      <c r="I73" s="40">
        <v>6</v>
      </c>
      <c r="J73" s="331">
        <v>0</v>
      </c>
      <c r="K73" s="331">
        <v>0</v>
      </c>
      <c r="L73" s="40">
        <v>21</v>
      </c>
      <c r="M73" s="42">
        <v>22</v>
      </c>
      <c r="N73" s="333"/>
      <c r="O73" s="333"/>
    </row>
    <row r="74" spans="1:15" ht="13.5" customHeight="1">
      <c r="A74" s="184" t="s">
        <v>10</v>
      </c>
      <c r="B74" s="185">
        <f t="shared" si="10"/>
        <v>32</v>
      </c>
      <c r="C74" s="185">
        <f t="shared" si="10"/>
        <v>32</v>
      </c>
      <c r="D74" s="40">
        <v>2</v>
      </c>
      <c r="E74" s="40">
        <v>2</v>
      </c>
      <c r="F74" s="40">
        <v>8</v>
      </c>
      <c r="G74" s="40">
        <v>8</v>
      </c>
      <c r="H74" s="40">
        <v>0</v>
      </c>
      <c r="I74" s="40">
        <v>0</v>
      </c>
      <c r="J74" s="331">
        <v>0</v>
      </c>
      <c r="K74" s="331">
        <v>0</v>
      </c>
      <c r="L74" s="40">
        <v>22</v>
      </c>
      <c r="M74" s="42">
        <v>22</v>
      </c>
      <c r="N74" s="333"/>
      <c r="O74" s="333"/>
    </row>
    <row r="75" spans="1:15" ht="13.5" customHeight="1">
      <c r="A75" s="184" t="s">
        <v>38</v>
      </c>
      <c r="B75" s="185">
        <f t="shared" si="10"/>
        <v>42</v>
      </c>
      <c r="C75" s="185">
        <f t="shared" si="10"/>
        <v>43</v>
      </c>
      <c r="D75" s="40">
        <v>7</v>
      </c>
      <c r="E75" s="40">
        <v>7</v>
      </c>
      <c r="F75" s="40">
        <v>10</v>
      </c>
      <c r="G75" s="40">
        <v>10</v>
      </c>
      <c r="H75" s="40">
        <v>2</v>
      </c>
      <c r="I75" s="40">
        <v>3</v>
      </c>
      <c r="J75" s="331">
        <v>1</v>
      </c>
      <c r="K75" s="331">
        <v>1</v>
      </c>
      <c r="L75" s="40">
        <v>22</v>
      </c>
      <c r="M75" s="42">
        <v>22</v>
      </c>
      <c r="N75" s="333"/>
      <c r="O75" s="333"/>
    </row>
    <row r="76" spans="1:15" ht="13.5" customHeight="1">
      <c r="A76" s="184" t="s">
        <v>39</v>
      </c>
      <c r="B76" s="185">
        <f t="shared" si="10"/>
        <v>10</v>
      </c>
      <c r="C76" s="185">
        <f t="shared" si="10"/>
        <v>11</v>
      </c>
      <c r="D76" s="40">
        <v>4</v>
      </c>
      <c r="E76" s="40">
        <v>5</v>
      </c>
      <c r="F76" s="40">
        <v>0</v>
      </c>
      <c r="G76" s="40">
        <v>0</v>
      </c>
      <c r="H76" s="40">
        <v>1</v>
      </c>
      <c r="I76" s="40">
        <v>1</v>
      </c>
      <c r="J76" s="331">
        <v>0</v>
      </c>
      <c r="K76" s="331">
        <v>0</v>
      </c>
      <c r="L76" s="40">
        <v>5</v>
      </c>
      <c r="M76" s="42">
        <v>5</v>
      </c>
      <c r="N76" s="333"/>
      <c r="O76" s="333"/>
    </row>
    <row r="77" spans="1:15" ht="13.5" customHeight="1">
      <c r="A77" s="184" t="s">
        <v>40</v>
      </c>
      <c r="B77" s="185">
        <f t="shared" si="10"/>
        <v>20</v>
      </c>
      <c r="C77" s="185">
        <f t="shared" si="10"/>
        <v>20</v>
      </c>
      <c r="D77" s="40">
        <v>1</v>
      </c>
      <c r="E77" s="40">
        <v>1</v>
      </c>
      <c r="F77" s="40">
        <v>4</v>
      </c>
      <c r="G77" s="40">
        <v>4</v>
      </c>
      <c r="H77" s="40">
        <v>1</v>
      </c>
      <c r="I77" s="40">
        <v>1</v>
      </c>
      <c r="J77" s="331">
        <v>1</v>
      </c>
      <c r="K77" s="331">
        <v>1</v>
      </c>
      <c r="L77" s="40">
        <v>13</v>
      </c>
      <c r="M77" s="42">
        <v>13</v>
      </c>
      <c r="N77" s="333"/>
      <c r="O77" s="333"/>
    </row>
    <row r="78" spans="1:15" ht="13.5" customHeight="1">
      <c r="A78" s="184" t="s">
        <v>41</v>
      </c>
      <c r="B78" s="185">
        <f t="shared" si="10"/>
        <v>17</v>
      </c>
      <c r="C78" s="185">
        <f t="shared" si="10"/>
        <v>18</v>
      </c>
      <c r="D78" s="40">
        <v>6</v>
      </c>
      <c r="E78" s="40">
        <v>6</v>
      </c>
      <c r="F78" s="40">
        <v>4</v>
      </c>
      <c r="G78" s="40">
        <v>4</v>
      </c>
      <c r="H78" s="40">
        <v>3</v>
      </c>
      <c r="I78" s="40">
        <v>3</v>
      </c>
      <c r="J78" s="331">
        <v>0</v>
      </c>
      <c r="K78" s="331">
        <v>0</v>
      </c>
      <c r="L78" s="40">
        <v>4</v>
      </c>
      <c r="M78" s="42">
        <v>5</v>
      </c>
      <c r="N78" s="333"/>
      <c r="O78" s="333"/>
    </row>
    <row r="79" spans="1:15" ht="13.5" customHeight="1">
      <c r="A79" s="184" t="s">
        <v>15</v>
      </c>
      <c r="B79" s="185">
        <f t="shared" si="10"/>
        <v>29</v>
      </c>
      <c r="C79" s="185">
        <f t="shared" si="10"/>
        <v>30</v>
      </c>
      <c r="D79" s="40">
        <v>3</v>
      </c>
      <c r="E79" s="40">
        <v>3</v>
      </c>
      <c r="F79" s="40">
        <v>9</v>
      </c>
      <c r="G79" s="40">
        <v>9</v>
      </c>
      <c r="H79" s="40">
        <v>3</v>
      </c>
      <c r="I79" s="40">
        <v>3</v>
      </c>
      <c r="J79" s="331">
        <v>1</v>
      </c>
      <c r="K79" s="331">
        <v>1</v>
      </c>
      <c r="L79" s="40">
        <v>13</v>
      </c>
      <c r="M79" s="42">
        <v>14</v>
      </c>
      <c r="N79" s="333"/>
      <c r="O79" s="333"/>
    </row>
    <row r="80" spans="1:15" ht="13.5" customHeight="1">
      <c r="A80" s="184" t="s">
        <v>16</v>
      </c>
      <c r="B80" s="185">
        <f t="shared" si="10"/>
        <v>23</v>
      </c>
      <c r="C80" s="185">
        <f t="shared" si="10"/>
        <v>23</v>
      </c>
      <c r="D80" s="40">
        <v>8</v>
      </c>
      <c r="E80" s="40">
        <v>8</v>
      </c>
      <c r="F80" s="40">
        <v>2</v>
      </c>
      <c r="G80" s="40">
        <v>2</v>
      </c>
      <c r="H80" s="40">
        <v>1</v>
      </c>
      <c r="I80" s="40">
        <v>1</v>
      </c>
      <c r="J80" s="331">
        <v>2</v>
      </c>
      <c r="K80" s="331">
        <v>2</v>
      </c>
      <c r="L80" s="40">
        <v>10</v>
      </c>
      <c r="M80" s="42">
        <v>10</v>
      </c>
      <c r="N80" s="333"/>
      <c r="O80" s="333"/>
    </row>
    <row r="81" spans="1:15" ht="13.5" customHeight="1">
      <c r="A81" s="186" t="s">
        <v>42</v>
      </c>
      <c r="B81" s="187">
        <f t="shared" si="10"/>
        <v>16</v>
      </c>
      <c r="C81" s="187">
        <f t="shared" si="10"/>
        <v>16</v>
      </c>
      <c r="D81" s="44">
        <v>2</v>
      </c>
      <c r="E81" s="44">
        <v>2</v>
      </c>
      <c r="F81" s="44">
        <v>9</v>
      </c>
      <c r="G81" s="44">
        <v>9</v>
      </c>
      <c r="H81" s="44">
        <v>0</v>
      </c>
      <c r="I81" s="44">
        <v>0</v>
      </c>
      <c r="J81" s="332">
        <v>0</v>
      </c>
      <c r="K81" s="332">
        <v>0</v>
      </c>
      <c r="L81" s="44">
        <v>5</v>
      </c>
      <c r="M81" s="46">
        <v>5</v>
      </c>
      <c r="N81" s="333"/>
      <c r="O81" s="333"/>
    </row>
    <row r="82" spans="1:15" ht="13.5" customHeight="1">
      <c r="A82" s="14"/>
      <c r="B82" s="14"/>
      <c r="C82" s="14"/>
      <c r="D82" s="14"/>
      <c r="E82" s="14"/>
      <c r="F82" s="14"/>
      <c r="G82" s="14"/>
      <c r="H82" s="14"/>
      <c r="I82" s="14"/>
      <c r="J82" s="14"/>
      <c r="K82" s="333"/>
      <c r="L82" s="14"/>
      <c r="M82" s="5" t="s">
        <v>200</v>
      </c>
      <c r="N82" s="333"/>
      <c r="O82" s="333"/>
    </row>
    <row r="83" spans="1:15" ht="13.5" customHeight="1">
      <c r="A83" s="1" t="s">
        <v>102</v>
      </c>
      <c r="B83" s="14"/>
      <c r="C83" s="14"/>
      <c r="D83" s="14"/>
      <c r="E83" s="14"/>
      <c r="F83" s="14"/>
      <c r="G83" s="14"/>
      <c r="H83" s="14"/>
      <c r="I83" s="14"/>
      <c r="J83" s="14"/>
      <c r="K83" s="14"/>
      <c r="L83" s="14"/>
      <c r="M83" s="333"/>
      <c r="N83" s="333"/>
      <c r="O83" s="3" t="s">
        <v>385</v>
      </c>
    </row>
    <row r="84" spans="1:15" ht="13.5" customHeight="1">
      <c r="A84" s="563" t="s">
        <v>4</v>
      </c>
      <c r="B84" s="565" t="s">
        <v>33</v>
      </c>
      <c r="C84" s="566"/>
      <c r="D84" s="423" t="s">
        <v>99</v>
      </c>
      <c r="E84" s="434"/>
      <c r="F84" s="423" t="s">
        <v>103</v>
      </c>
      <c r="G84" s="434"/>
      <c r="H84" s="565" t="s">
        <v>101</v>
      </c>
      <c r="I84" s="566"/>
      <c r="J84" s="567" t="s">
        <v>104</v>
      </c>
      <c r="K84" s="568"/>
      <c r="L84" s="567" t="s">
        <v>105</v>
      </c>
      <c r="M84" s="568"/>
      <c r="N84" s="565" t="s">
        <v>65</v>
      </c>
      <c r="O84" s="569"/>
    </row>
    <row r="85" spans="1:15" ht="13.5" customHeight="1">
      <c r="A85" s="564"/>
      <c r="B85" s="31" t="s">
        <v>22</v>
      </c>
      <c r="C85" s="31" t="s">
        <v>26</v>
      </c>
      <c r="D85" s="31" t="s">
        <v>22</v>
      </c>
      <c r="E85" s="31" t="s">
        <v>26</v>
      </c>
      <c r="F85" s="31" t="s">
        <v>22</v>
      </c>
      <c r="G85" s="31" t="s">
        <v>26</v>
      </c>
      <c r="H85" s="31" t="s">
        <v>22</v>
      </c>
      <c r="I85" s="31" t="s">
        <v>26</v>
      </c>
      <c r="J85" s="31" t="s">
        <v>22</v>
      </c>
      <c r="K85" s="174" t="s">
        <v>26</v>
      </c>
      <c r="L85" s="31" t="s">
        <v>22</v>
      </c>
      <c r="M85" s="174" t="s">
        <v>26</v>
      </c>
      <c r="N85" s="31" t="s">
        <v>22</v>
      </c>
      <c r="O85" s="174" t="s">
        <v>26</v>
      </c>
    </row>
    <row r="86" spans="1:15" ht="13.5" customHeight="1">
      <c r="A86" s="181" t="s">
        <v>36</v>
      </c>
      <c r="B86" s="32">
        <f>SUM(B87:B96)</f>
        <v>257</v>
      </c>
      <c r="C86" s="32">
        <f aca="true" t="shared" si="11" ref="C86:O86">SUM(C87:C96)</f>
        <v>265</v>
      </c>
      <c r="D86" s="32">
        <f t="shared" si="11"/>
        <v>46</v>
      </c>
      <c r="E86" s="32">
        <f t="shared" si="11"/>
        <v>48</v>
      </c>
      <c r="F86" s="32">
        <f t="shared" si="11"/>
        <v>69</v>
      </c>
      <c r="G86" s="32">
        <f t="shared" si="11"/>
        <v>69</v>
      </c>
      <c r="H86" s="32">
        <f t="shared" si="11"/>
        <v>62</v>
      </c>
      <c r="I86" s="32">
        <f t="shared" si="11"/>
        <v>66</v>
      </c>
      <c r="J86" s="32">
        <f t="shared" si="11"/>
        <v>16</v>
      </c>
      <c r="K86" s="32">
        <f t="shared" si="11"/>
        <v>16</v>
      </c>
      <c r="L86" s="32">
        <f t="shared" si="11"/>
        <v>15</v>
      </c>
      <c r="M86" s="32">
        <f t="shared" si="11"/>
        <v>15</v>
      </c>
      <c r="N86" s="32">
        <f t="shared" si="11"/>
        <v>49</v>
      </c>
      <c r="O86" s="34">
        <f t="shared" si="11"/>
        <v>51</v>
      </c>
    </row>
    <row r="87" spans="1:15" ht="13.5" customHeight="1">
      <c r="A87" s="182" t="s">
        <v>37</v>
      </c>
      <c r="B87" s="183">
        <f>D87+F87+H87+J87+L87+N87</f>
        <v>13</v>
      </c>
      <c r="C87" s="183">
        <f>E87+G87+I87+K87+M87+O87</f>
        <v>13</v>
      </c>
      <c r="D87" s="36">
        <v>0</v>
      </c>
      <c r="E87" s="36">
        <v>0</v>
      </c>
      <c r="F87" s="36">
        <v>1</v>
      </c>
      <c r="G87" s="36">
        <v>1</v>
      </c>
      <c r="H87" s="36">
        <v>6</v>
      </c>
      <c r="I87" s="36">
        <v>6</v>
      </c>
      <c r="J87" s="36">
        <v>1</v>
      </c>
      <c r="K87" s="38">
        <v>1</v>
      </c>
      <c r="L87" s="36">
        <v>3</v>
      </c>
      <c r="M87" s="38">
        <v>3</v>
      </c>
      <c r="N87" s="36">
        <v>2</v>
      </c>
      <c r="O87" s="38">
        <v>2</v>
      </c>
    </row>
    <row r="88" spans="1:15" ht="13.5" customHeight="1">
      <c r="A88" s="184" t="s">
        <v>9</v>
      </c>
      <c r="B88" s="185">
        <f aca="true" t="shared" si="12" ref="B88:C96">D88+F88+H88+J88+L88+N88</f>
        <v>47</v>
      </c>
      <c r="C88" s="185">
        <f t="shared" si="12"/>
        <v>49</v>
      </c>
      <c r="D88" s="40">
        <v>16</v>
      </c>
      <c r="E88" s="40">
        <v>16</v>
      </c>
      <c r="F88" s="40">
        <v>9</v>
      </c>
      <c r="G88" s="40">
        <v>9</v>
      </c>
      <c r="H88" s="40">
        <v>9</v>
      </c>
      <c r="I88" s="40">
        <v>10</v>
      </c>
      <c r="J88" s="40">
        <v>1</v>
      </c>
      <c r="K88" s="42">
        <v>1</v>
      </c>
      <c r="L88" s="40">
        <v>2</v>
      </c>
      <c r="M88" s="42">
        <v>2</v>
      </c>
      <c r="N88" s="40">
        <v>10</v>
      </c>
      <c r="O88" s="42">
        <v>11</v>
      </c>
    </row>
    <row r="89" spans="1:15" ht="13.5" customHeight="1">
      <c r="A89" s="184" t="s">
        <v>10</v>
      </c>
      <c r="B89" s="185">
        <f t="shared" si="12"/>
        <v>31</v>
      </c>
      <c r="C89" s="185">
        <f t="shared" si="12"/>
        <v>31</v>
      </c>
      <c r="D89" s="40">
        <v>3</v>
      </c>
      <c r="E89" s="40">
        <v>3</v>
      </c>
      <c r="F89" s="40">
        <v>10</v>
      </c>
      <c r="G89" s="40">
        <v>10</v>
      </c>
      <c r="H89" s="40">
        <v>6</v>
      </c>
      <c r="I89" s="40">
        <v>6</v>
      </c>
      <c r="J89" s="40">
        <v>0</v>
      </c>
      <c r="K89" s="42">
        <v>0</v>
      </c>
      <c r="L89" s="40">
        <v>4</v>
      </c>
      <c r="M89" s="42">
        <v>4</v>
      </c>
      <c r="N89" s="40">
        <v>8</v>
      </c>
      <c r="O89" s="42">
        <v>8</v>
      </c>
    </row>
    <row r="90" spans="1:15" ht="13.5" customHeight="1">
      <c r="A90" s="184" t="s">
        <v>38</v>
      </c>
      <c r="B90" s="185">
        <f t="shared" si="12"/>
        <v>43</v>
      </c>
      <c r="C90" s="185">
        <f t="shared" si="12"/>
        <v>44</v>
      </c>
      <c r="D90" s="40">
        <v>6</v>
      </c>
      <c r="E90" s="40">
        <v>6</v>
      </c>
      <c r="F90" s="40">
        <v>10</v>
      </c>
      <c r="G90" s="40">
        <v>10</v>
      </c>
      <c r="H90" s="40">
        <v>11</v>
      </c>
      <c r="I90" s="40">
        <v>12</v>
      </c>
      <c r="J90" s="40">
        <v>3</v>
      </c>
      <c r="K90" s="42">
        <v>3</v>
      </c>
      <c r="L90" s="40">
        <v>2</v>
      </c>
      <c r="M90" s="42">
        <v>2</v>
      </c>
      <c r="N90" s="40">
        <v>11</v>
      </c>
      <c r="O90" s="42">
        <v>11</v>
      </c>
    </row>
    <row r="91" spans="1:15" ht="13.5" customHeight="1">
      <c r="A91" s="184" t="s">
        <v>39</v>
      </c>
      <c r="B91" s="185">
        <f t="shared" si="12"/>
        <v>13</v>
      </c>
      <c r="C91" s="185">
        <f t="shared" si="12"/>
        <v>15</v>
      </c>
      <c r="D91" s="40">
        <v>3</v>
      </c>
      <c r="E91" s="40">
        <v>5</v>
      </c>
      <c r="F91" s="40">
        <v>3</v>
      </c>
      <c r="G91" s="40">
        <v>3</v>
      </c>
      <c r="H91" s="40">
        <v>2</v>
      </c>
      <c r="I91" s="40">
        <v>2</v>
      </c>
      <c r="J91" s="40">
        <v>2</v>
      </c>
      <c r="K91" s="42">
        <v>2</v>
      </c>
      <c r="L91" s="40">
        <v>0</v>
      </c>
      <c r="M91" s="42">
        <v>0</v>
      </c>
      <c r="N91" s="40">
        <v>3</v>
      </c>
      <c r="O91" s="42">
        <v>3</v>
      </c>
    </row>
    <row r="92" spans="1:15" ht="13.5" customHeight="1">
      <c r="A92" s="184" t="s">
        <v>40</v>
      </c>
      <c r="B92" s="185">
        <f t="shared" si="12"/>
        <v>21</v>
      </c>
      <c r="C92" s="185">
        <f t="shared" si="12"/>
        <v>21</v>
      </c>
      <c r="D92" s="40">
        <v>1</v>
      </c>
      <c r="E92" s="40">
        <v>1</v>
      </c>
      <c r="F92" s="40">
        <v>6</v>
      </c>
      <c r="G92" s="40">
        <v>6</v>
      </c>
      <c r="H92" s="40">
        <v>8</v>
      </c>
      <c r="I92" s="40">
        <v>8</v>
      </c>
      <c r="J92" s="40">
        <v>1</v>
      </c>
      <c r="K92" s="42">
        <v>1</v>
      </c>
      <c r="L92" s="40">
        <v>2</v>
      </c>
      <c r="M92" s="42">
        <v>2</v>
      </c>
      <c r="N92" s="40">
        <v>3</v>
      </c>
      <c r="O92" s="42">
        <v>3</v>
      </c>
    </row>
    <row r="93" spans="1:15" ht="13.5" customHeight="1">
      <c r="A93" s="184" t="s">
        <v>41</v>
      </c>
      <c r="B93" s="185">
        <f t="shared" si="12"/>
        <v>17</v>
      </c>
      <c r="C93" s="185">
        <f t="shared" si="12"/>
        <v>18</v>
      </c>
      <c r="D93" s="40">
        <v>6</v>
      </c>
      <c r="E93" s="40">
        <v>6</v>
      </c>
      <c r="F93" s="40">
        <v>4</v>
      </c>
      <c r="G93" s="40">
        <v>4</v>
      </c>
      <c r="H93" s="40">
        <v>6</v>
      </c>
      <c r="I93" s="40">
        <v>7</v>
      </c>
      <c r="J93" s="40">
        <v>0</v>
      </c>
      <c r="K93" s="42">
        <v>0</v>
      </c>
      <c r="L93" s="40">
        <v>0</v>
      </c>
      <c r="M93" s="42">
        <v>0</v>
      </c>
      <c r="N93" s="40">
        <v>1</v>
      </c>
      <c r="O93" s="42">
        <v>1</v>
      </c>
    </row>
    <row r="94" spans="1:15" ht="13.5" customHeight="1">
      <c r="A94" s="184" t="s">
        <v>15</v>
      </c>
      <c r="B94" s="185">
        <f t="shared" si="12"/>
        <v>29</v>
      </c>
      <c r="C94" s="185">
        <f t="shared" si="12"/>
        <v>30</v>
      </c>
      <c r="D94" s="40">
        <v>5</v>
      </c>
      <c r="E94" s="40">
        <v>5</v>
      </c>
      <c r="F94" s="40">
        <v>8</v>
      </c>
      <c r="G94" s="40">
        <v>8</v>
      </c>
      <c r="H94" s="40">
        <v>4</v>
      </c>
      <c r="I94" s="40">
        <v>4</v>
      </c>
      <c r="J94" s="40">
        <v>7</v>
      </c>
      <c r="K94" s="42">
        <v>7</v>
      </c>
      <c r="L94" s="40">
        <v>0</v>
      </c>
      <c r="M94" s="42">
        <v>0</v>
      </c>
      <c r="N94" s="40">
        <v>5</v>
      </c>
      <c r="O94" s="42">
        <v>6</v>
      </c>
    </row>
    <row r="95" spans="1:15" ht="13.5" customHeight="1">
      <c r="A95" s="184" t="s">
        <v>16</v>
      </c>
      <c r="B95" s="185">
        <f t="shared" si="12"/>
        <v>27</v>
      </c>
      <c r="C95" s="185">
        <f t="shared" si="12"/>
        <v>28</v>
      </c>
      <c r="D95" s="40">
        <v>5</v>
      </c>
      <c r="E95" s="40">
        <v>5</v>
      </c>
      <c r="F95" s="40">
        <v>9</v>
      </c>
      <c r="G95" s="40">
        <v>9</v>
      </c>
      <c r="H95" s="40">
        <v>7</v>
      </c>
      <c r="I95" s="40">
        <v>8</v>
      </c>
      <c r="J95" s="40">
        <v>1</v>
      </c>
      <c r="K95" s="42">
        <v>1</v>
      </c>
      <c r="L95" s="40">
        <v>0</v>
      </c>
      <c r="M95" s="42">
        <v>0</v>
      </c>
      <c r="N95" s="40">
        <v>5</v>
      </c>
      <c r="O95" s="42">
        <v>5</v>
      </c>
    </row>
    <row r="96" spans="1:15" ht="13.5" customHeight="1">
      <c r="A96" s="186" t="s">
        <v>42</v>
      </c>
      <c r="B96" s="187">
        <f t="shared" si="12"/>
        <v>16</v>
      </c>
      <c r="C96" s="187">
        <f t="shared" si="12"/>
        <v>16</v>
      </c>
      <c r="D96" s="44">
        <v>1</v>
      </c>
      <c r="E96" s="44">
        <v>1</v>
      </c>
      <c r="F96" s="44">
        <v>9</v>
      </c>
      <c r="G96" s="44">
        <v>9</v>
      </c>
      <c r="H96" s="44">
        <v>3</v>
      </c>
      <c r="I96" s="44">
        <v>3</v>
      </c>
      <c r="J96" s="44">
        <v>0</v>
      </c>
      <c r="K96" s="46">
        <v>0</v>
      </c>
      <c r="L96" s="44">
        <v>2</v>
      </c>
      <c r="M96" s="46">
        <v>2</v>
      </c>
      <c r="N96" s="44">
        <v>1</v>
      </c>
      <c r="O96" s="46">
        <v>1</v>
      </c>
    </row>
    <row r="97" spans="1:15" ht="13.5" customHeight="1">
      <c r="A97" s="188"/>
      <c r="B97" s="334"/>
      <c r="C97" s="334"/>
      <c r="D97" s="190"/>
      <c r="E97" s="190"/>
      <c r="F97" s="190"/>
      <c r="G97" s="190"/>
      <c r="H97" s="190"/>
      <c r="I97" s="190"/>
      <c r="J97" s="190"/>
      <c r="K97" s="190"/>
      <c r="L97" s="190"/>
      <c r="M97" s="190"/>
      <c r="N97" s="190"/>
      <c r="O97" s="5" t="s">
        <v>200</v>
      </c>
    </row>
  </sheetData>
  <sheetProtection/>
  <mergeCells count="43">
    <mergeCell ref="N84:O84"/>
    <mergeCell ref="L69:M69"/>
    <mergeCell ref="A84:A85"/>
    <mergeCell ref="B84:C84"/>
    <mergeCell ref="D84:E84"/>
    <mergeCell ref="F84:G84"/>
    <mergeCell ref="H84:I84"/>
    <mergeCell ref="J84:K84"/>
    <mergeCell ref="L84:M84"/>
    <mergeCell ref="A69:A70"/>
    <mergeCell ref="B69:C69"/>
    <mergeCell ref="D69:E69"/>
    <mergeCell ref="F69:G69"/>
    <mergeCell ref="H69:I69"/>
    <mergeCell ref="J69:K69"/>
    <mergeCell ref="A53:A54"/>
    <mergeCell ref="B53:C53"/>
    <mergeCell ref="D53:E53"/>
    <mergeCell ref="F53:G53"/>
    <mergeCell ref="H53:I53"/>
    <mergeCell ref="A38:A39"/>
    <mergeCell ref="B38:C38"/>
    <mergeCell ref="D38:E38"/>
    <mergeCell ref="F38:G38"/>
    <mergeCell ref="H38:I38"/>
    <mergeCell ref="J38:K38"/>
    <mergeCell ref="D7:E7"/>
    <mergeCell ref="F7:G7"/>
    <mergeCell ref="L53:M53"/>
    <mergeCell ref="N53:O53"/>
    <mergeCell ref="L22:M22"/>
    <mergeCell ref="N22:O22"/>
    <mergeCell ref="J53:K53"/>
    <mergeCell ref="A7:A8"/>
    <mergeCell ref="B7:C7"/>
    <mergeCell ref="A22:A23"/>
    <mergeCell ref="B22:C22"/>
    <mergeCell ref="H22:I22"/>
    <mergeCell ref="J22:K22"/>
    <mergeCell ref="H7:I7"/>
    <mergeCell ref="J7:K7"/>
    <mergeCell ref="D22:E22"/>
    <mergeCell ref="F22:G22"/>
  </mergeCells>
  <conditionalFormatting sqref="E10:E19 E26:E34 N66 E42:E50 E57:E66 G10:G19 I10:I19 I41:I50 I25:I34 L66 J66 K56:K66 H66 G56:G66 I56:I66 M56:M66 O56:O66 G41:G50 G25:G34 K25:K34 M25:M34 K41:K51 O25:O35 K10:K20">
    <cfRule type="cellIs" priority="4" dxfId="0" operator="lessThan" stopIfTrue="1">
      <formula>D10</formula>
    </cfRule>
  </conditionalFormatting>
  <conditionalFormatting sqref="M72:M81">
    <cfRule type="cellIs" priority="2" dxfId="0" operator="lessThan" stopIfTrue="1">
      <formula>L72</formula>
    </cfRule>
  </conditionalFormatting>
  <conditionalFormatting sqref="N97 E73:E81 E88:E97 I72:I81 L97 J97 K87:K97 H97 G87:G97 I87:I97 M87:M97 O87:O97 G72:G81">
    <cfRule type="cellIs" priority="1" dxfId="0" operator="lessThan" stopIfTrue="1">
      <formula>D72</formula>
    </cfRule>
  </conditionalFormatting>
  <conditionalFormatting sqref="M82">
    <cfRule type="cellIs" priority="3" dxfId="0" operator="lessThan" stopIfTrue="1">
      <formula>J82</formula>
    </cfRule>
  </conditionalFormatting>
  <printOptions horizontalCentered="1"/>
  <pageMargins left="0.7086614173228347" right="0.7086614173228347" top="0.7874015748031497" bottom="0.6299212598425197" header="0.3937007874015748" footer="0.196850393700787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B35"/>
  <sheetViews>
    <sheetView view="pageBreakPreview" zoomScale="110" zoomScaleSheetLayoutView="110" zoomScalePageLayoutView="0" workbookViewId="0" topLeftCell="A1">
      <selection activeCell="J29" sqref="J29"/>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7" width="5.6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300" t="s">
        <v>300</v>
      </c>
      <c r="B1" s="2"/>
      <c r="C1" s="2"/>
      <c r="D1" s="2"/>
      <c r="E1" s="2"/>
      <c r="F1" s="2"/>
      <c r="G1" s="2"/>
    </row>
    <row r="2" spans="1:7" ht="18.75" customHeight="1">
      <c r="A2" s="300"/>
      <c r="B2" s="2"/>
      <c r="C2" s="2"/>
      <c r="D2" s="2"/>
      <c r="E2" s="2"/>
      <c r="F2" s="2"/>
      <c r="G2" s="2"/>
    </row>
    <row r="3" spans="1:7" ht="18.75" customHeight="1">
      <c r="A3" s="335" t="s">
        <v>309</v>
      </c>
      <c r="B3" s="2"/>
      <c r="C3" s="2"/>
      <c r="D3" s="2"/>
      <c r="E3" s="2"/>
      <c r="F3" s="2"/>
      <c r="G3" s="2"/>
    </row>
    <row r="4" spans="1:13" ht="18.75" customHeight="1">
      <c r="A4" s="300"/>
      <c r="B4" s="2"/>
      <c r="C4" s="2"/>
      <c r="D4" s="2"/>
      <c r="E4" s="2"/>
      <c r="F4" s="2"/>
      <c r="G4" s="2"/>
      <c r="M4" s="3" t="s">
        <v>387</v>
      </c>
    </row>
    <row r="5" spans="1:17" ht="18.75" customHeight="1">
      <c r="A5" s="504" t="s">
        <v>4</v>
      </c>
      <c r="B5" s="439" t="s">
        <v>33</v>
      </c>
      <c r="C5" s="435"/>
      <c r="D5" s="439" t="s">
        <v>99</v>
      </c>
      <c r="E5" s="435"/>
      <c r="F5" s="439" t="s">
        <v>100</v>
      </c>
      <c r="G5" s="435"/>
      <c r="H5" s="567" t="s">
        <v>310</v>
      </c>
      <c r="I5" s="568"/>
      <c r="J5" s="567" t="s">
        <v>325</v>
      </c>
      <c r="K5" s="568"/>
      <c r="L5" s="439" t="s">
        <v>311</v>
      </c>
      <c r="M5" s="440"/>
      <c r="N5" s="315"/>
      <c r="O5" s="315"/>
      <c r="P5" s="315"/>
      <c r="Q5" s="315"/>
    </row>
    <row r="6" spans="1:17" ht="18.75" customHeight="1">
      <c r="A6" s="506"/>
      <c r="B6" s="31" t="s">
        <v>22</v>
      </c>
      <c r="C6" s="31" t="s">
        <v>26</v>
      </c>
      <c r="D6" s="31" t="s">
        <v>22</v>
      </c>
      <c r="E6" s="31" t="s">
        <v>26</v>
      </c>
      <c r="F6" s="31" t="s">
        <v>22</v>
      </c>
      <c r="G6" s="31" t="s">
        <v>26</v>
      </c>
      <c r="H6" s="31" t="s">
        <v>22</v>
      </c>
      <c r="I6" s="31" t="s">
        <v>26</v>
      </c>
      <c r="J6" s="31" t="s">
        <v>22</v>
      </c>
      <c r="K6" s="31" t="s">
        <v>26</v>
      </c>
      <c r="L6" s="31" t="s">
        <v>22</v>
      </c>
      <c r="M6" s="174" t="s">
        <v>26</v>
      </c>
      <c r="N6" s="316"/>
      <c r="O6" s="316"/>
      <c r="P6" s="316"/>
      <c r="Q6" s="316"/>
    </row>
    <row r="7" spans="1:17" ht="18.75" customHeight="1">
      <c r="A7" s="107" t="s">
        <v>36</v>
      </c>
      <c r="B7" s="317">
        <f>SUM(B8:B17)</f>
        <v>1940</v>
      </c>
      <c r="C7" s="317">
        <f aca="true" t="shared" si="0" ref="C7:M7">SUM(C8:C17)</f>
        <v>2216</v>
      </c>
      <c r="D7" s="317">
        <f t="shared" si="0"/>
        <v>987</v>
      </c>
      <c r="E7" s="317">
        <f t="shared" si="0"/>
        <v>1121</v>
      </c>
      <c r="F7" s="317">
        <f t="shared" si="0"/>
        <v>253</v>
      </c>
      <c r="G7" s="317">
        <f t="shared" si="0"/>
        <v>288</v>
      </c>
      <c r="H7" s="317">
        <f>SUM(H8:H17)</f>
        <v>225</v>
      </c>
      <c r="I7" s="317">
        <f>SUM(I8:I17)</f>
        <v>262</v>
      </c>
      <c r="J7" s="317">
        <f t="shared" si="0"/>
        <v>60</v>
      </c>
      <c r="K7" s="317">
        <f t="shared" si="0"/>
        <v>67</v>
      </c>
      <c r="L7" s="317">
        <f t="shared" si="0"/>
        <v>415</v>
      </c>
      <c r="M7" s="318">
        <f t="shared" si="0"/>
        <v>478</v>
      </c>
      <c r="N7" s="189"/>
      <c r="O7" s="189"/>
      <c r="P7" s="189"/>
      <c r="Q7" s="189"/>
    </row>
    <row r="8" spans="1:17" ht="18.75" customHeight="1">
      <c r="A8" s="176" t="s">
        <v>37</v>
      </c>
      <c r="B8" s="319">
        <f aca="true" t="shared" si="1" ref="B8:C17">D8+F8+J8+L8+H8</f>
        <v>179</v>
      </c>
      <c r="C8" s="319">
        <f t="shared" si="1"/>
        <v>188</v>
      </c>
      <c r="D8" s="93">
        <v>89</v>
      </c>
      <c r="E8" s="93">
        <v>92</v>
      </c>
      <c r="F8" s="93">
        <v>28</v>
      </c>
      <c r="G8" s="93">
        <v>32</v>
      </c>
      <c r="H8" s="93">
        <v>13</v>
      </c>
      <c r="I8" s="93">
        <v>14</v>
      </c>
      <c r="J8" s="93">
        <v>9</v>
      </c>
      <c r="K8" s="93">
        <v>9</v>
      </c>
      <c r="L8" s="93">
        <v>40</v>
      </c>
      <c r="M8" s="95">
        <v>41</v>
      </c>
      <c r="N8" s="190"/>
      <c r="O8" s="190"/>
      <c r="P8" s="190"/>
      <c r="Q8" s="190"/>
    </row>
    <row r="9" spans="1:17" ht="18.75" customHeight="1">
      <c r="A9" s="108" t="s">
        <v>9</v>
      </c>
      <c r="B9" s="320">
        <f t="shared" si="1"/>
        <v>223</v>
      </c>
      <c r="C9" s="320">
        <f t="shared" si="1"/>
        <v>236</v>
      </c>
      <c r="D9" s="96">
        <v>129</v>
      </c>
      <c r="E9" s="96">
        <v>137</v>
      </c>
      <c r="F9" s="96">
        <v>37</v>
      </c>
      <c r="G9" s="96">
        <v>39</v>
      </c>
      <c r="H9" s="96">
        <v>15</v>
      </c>
      <c r="I9" s="96">
        <v>15</v>
      </c>
      <c r="J9" s="96">
        <v>5</v>
      </c>
      <c r="K9" s="96">
        <v>5</v>
      </c>
      <c r="L9" s="179">
        <v>37</v>
      </c>
      <c r="M9" s="98">
        <v>40</v>
      </c>
      <c r="N9" s="190"/>
      <c r="O9" s="190"/>
      <c r="P9" s="190"/>
      <c r="Q9" s="190"/>
    </row>
    <row r="10" spans="1:17" ht="18.75" customHeight="1">
      <c r="A10" s="108" t="s">
        <v>10</v>
      </c>
      <c r="B10" s="320">
        <f t="shared" si="1"/>
        <v>210</v>
      </c>
      <c r="C10" s="320">
        <f t="shared" si="1"/>
        <v>223</v>
      </c>
      <c r="D10" s="96">
        <v>98</v>
      </c>
      <c r="E10" s="96">
        <v>107</v>
      </c>
      <c r="F10" s="96">
        <v>30</v>
      </c>
      <c r="G10" s="96">
        <v>32</v>
      </c>
      <c r="H10" s="96">
        <v>23</v>
      </c>
      <c r="I10" s="96">
        <v>24</v>
      </c>
      <c r="J10" s="96">
        <v>13</v>
      </c>
      <c r="K10" s="96">
        <v>14</v>
      </c>
      <c r="L10" s="96">
        <v>46</v>
      </c>
      <c r="M10" s="98">
        <v>46</v>
      </c>
      <c r="N10" s="190"/>
      <c r="O10" s="190"/>
      <c r="P10" s="190"/>
      <c r="Q10" s="190"/>
    </row>
    <row r="11" spans="1:17" ht="18.75" customHeight="1">
      <c r="A11" s="108" t="s">
        <v>38</v>
      </c>
      <c r="B11" s="320">
        <f t="shared" si="1"/>
        <v>271</v>
      </c>
      <c r="C11" s="320">
        <f t="shared" si="1"/>
        <v>304</v>
      </c>
      <c r="D11" s="96">
        <v>140</v>
      </c>
      <c r="E11" s="96">
        <v>156</v>
      </c>
      <c r="F11" s="96">
        <v>36</v>
      </c>
      <c r="G11" s="96">
        <v>42</v>
      </c>
      <c r="H11" s="96">
        <v>47</v>
      </c>
      <c r="I11" s="96">
        <v>52</v>
      </c>
      <c r="J11" s="96">
        <v>5</v>
      </c>
      <c r="K11" s="96">
        <v>6</v>
      </c>
      <c r="L11" s="96">
        <v>43</v>
      </c>
      <c r="M11" s="98">
        <v>48</v>
      </c>
      <c r="N11" s="190"/>
      <c r="O11" s="190"/>
      <c r="P11" s="190"/>
      <c r="Q11" s="190"/>
    </row>
    <row r="12" spans="1:17" ht="18.75" customHeight="1">
      <c r="A12" s="108" t="s">
        <v>39</v>
      </c>
      <c r="B12" s="320">
        <f t="shared" si="1"/>
        <v>130</v>
      </c>
      <c r="C12" s="320">
        <f t="shared" si="1"/>
        <v>151</v>
      </c>
      <c r="D12" s="96">
        <v>74</v>
      </c>
      <c r="E12" s="96">
        <v>85</v>
      </c>
      <c r="F12" s="96">
        <v>9</v>
      </c>
      <c r="G12" s="96">
        <v>11</v>
      </c>
      <c r="H12" s="96">
        <v>7</v>
      </c>
      <c r="I12" s="96">
        <v>8</v>
      </c>
      <c r="J12" s="96">
        <v>3</v>
      </c>
      <c r="K12" s="96">
        <v>3</v>
      </c>
      <c r="L12" s="96">
        <v>37</v>
      </c>
      <c r="M12" s="98">
        <v>44</v>
      </c>
      <c r="N12" s="190"/>
      <c r="O12" s="190"/>
      <c r="P12" s="190"/>
      <c r="Q12" s="190"/>
    </row>
    <row r="13" spans="1:17" ht="18.75" customHeight="1">
      <c r="A13" s="108" t="s">
        <v>40</v>
      </c>
      <c r="B13" s="320">
        <f t="shared" si="1"/>
        <v>258</v>
      </c>
      <c r="C13" s="320">
        <f t="shared" si="1"/>
        <v>309</v>
      </c>
      <c r="D13" s="96">
        <v>102</v>
      </c>
      <c r="E13" s="96">
        <v>118</v>
      </c>
      <c r="F13" s="96">
        <v>27</v>
      </c>
      <c r="G13" s="96">
        <v>28</v>
      </c>
      <c r="H13" s="96">
        <v>55</v>
      </c>
      <c r="I13" s="96">
        <v>72</v>
      </c>
      <c r="J13" s="96">
        <v>11</v>
      </c>
      <c r="K13" s="96">
        <v>15</v>
      </c>
      <c r="L13" s="96">
        <v>63</v>
      </c>
      <c r="M13" s="98">
        <v>76</v>
      </c>
      <c r="N13" s="190"/>
      <c r="O13" s="190"/>
      <c r="P13" s="190"/>
      <c r="Q13" s="190"/>
    </row>
    <row r="14" spans="1:17" ht="18.75" customHeight="1">
      <c r="A14" s="108" t="s">
        <v>41</v>
      </c>
      <c r="B14" s="320">
        <f t="shared" si="1"/>
        <v>123</v>
      </c>
      <c r="C14" s="320">
        <f t="shared" si="1"/>
        <v>139</v>
      </c>
      <c r="D14" s="96">
        <v>68</v>
      </c>
      <c r="E14" s="96">
        <v>77</v>
      </c>
      <c r="F14" s="96">
        <v>14</v>
      </c>
      <c r="G14" s="96">
        <v>15</v>
      </c>
      <c r="H14" s="96">
        <v>19</v>
      </c>
      <c r="I14" s="96">
        <v>21</v>
      </c>
      <c r="J14" s="96">
        <v>3</v>
      </c>
      <c r="K14" s="96">
        <v>3</v>
      </c>
      <c r="L14" s="96">
        <v>19</v>
      </c>
      <c r="M14" s="98">
        <v>23</v>
      </c>
      <c r="N14" s="190"/>
      <c r="O14" s="190"/>
      <c r="P14" s="190"/>
      <c r="Q14" s="190"/>
    </row>
    <row r="15" spans="1:17" ht="18.75" customHeight="1">
      <c r="A15" s="108" t="s">
        <v>15</v>
      </c>
      <c r="B15" s="320">
        <f t="shared" si="1"/>
        <v>142</v>
      </c>
      <c r="C15" s="320">
        <f t="shared" si="1"/>
        <v>188</v>
      </c>
      <c r="D15" s="96">
        <v>62</v>
      </c>
      <c r="E15" s="96">
        <v>84</v>
      </c>
      <c r="F15" s="96">
        <v>27</v>
      </c>
      <c r="G15" s="96">
        <v>35</v>
      </c>
      <c r="H15" s="96">
        <v>6</v>
      </c>
      <c r="I15" s="96">
        <v>6</v>
      </c>
      <c r="J15" s="96">
        <v>0</v>
      </c>
      <c r="K15" s="96">
        <v>0</v>
      </c>
      <c r="L15" s="96">
        <v>47</v>
      </c>
      <c r="M15" s="98">
        <v>63</v>
      </c>
      <c r="N15" s="190"/>
      <c r="O15" s="190"/>
      <c r="P15" s="190"/>
      <c r="Q15" s="190"/>
    </row>
    <row r="16" spans="1:17" ht="18.75" customHeight="1">
      <c r="A16" s="108" t="s">
        <v>16</v>
      </c>
      <c r="B16" s="320">
        <f t="shared" si="1"/>
        <v>247</v>
      </c>
      <c r="C16" s="320">
        <f t="shared" si="1"/>
        <v>286</v>
      </c>
      <c r="D16" s="96">
        <v>132</v>
      </c>
      <c r="E16" s="96">
        <v>146</v>
      </c>
      <c r="F16" s="96">
        <v>29</v>
      </c>
      <c r="G16" s="96">
        <v>36</v>
      </c>
      <c r="H16" s="96">
        <v>33</v>
      </c>
      <c r="I16" s="96">
        <v>42</v>
      </c>
      <c r="J16" s="96">
        <v>10</v>
      </c>
      <c r="K16" s="96">
        <v>11</v>
      </c>
      <c r="L16" s="96">
        <v>43</v>
      </c>
      <c r="M16" s="98">
        <v>51</v>
      </c>
      <c r="N16" s="190"/>
      <c r="O16" s="190"/>
      <c r="P16" s="190"/>
      <c r="Q16" s="190"/>
    </row>
    <row r="17" spans="1:17" ht="18.75" customHeight="1">
      <c r="A17" s="169" t="s">
        <v>42</v>
      </c>
      <c r="B17" s="321">
        <f t="shared" si="1"/>
        <v>157</v>
      </c>
      <c r="C17" s="321">
        <f t="shared" si="1"/>
        <v>192</v>
      </c>
      <c r="D17" s="99">
        <v>93</v>
      </c>
      <c r="E17" s="99">
        <v>119</v>
      </c>
      <c r="F17" s="99">
        <v>16</v>
      </c>
      <c r="G17" s="99">
        <v>18</v>
      </c>
      <c r="H17" s="99">
        <v>7</v>
      </c>
      <c r="I17" s="99">
        <v>8</v>
      </c>
      <c r="J17" s="99">
        <v>1</v>
      </c>
      <c r="K17" s="99">
        <v>1</v>
      </c>
      <c r="L17" s="99">
        <v>40</v>
      </c>
      <c r="M17" s="101">
        <v>46</v>
      </c>
      <c r="N17" s="190"/>
      <c r="O17" s="190"/>
      <c r="P17" s="190"/>
      <c r="Q17" s="190"/>
    </row>
    <row r="18" spans="1:13" ht="18.75" customHeight="1">
      <c r="A18" s="300"/>
      <c r="B18" s="2"/>
      <c r="C18" s="2"/>
      <c r="D18" s="2"/>
      <c r="E18" s="2"/>
      <c r="F18" s="2"/>
      <c r="G18" s="2"/>
      <c r="M18" s="5" t="s">
        <v>200</v>
      </c>
    </row>
    <row r="19" spans="1:7" ht="18.75" customHeight="1">
      <c r="A19" s="300"/>
      <c r="B19" s="2"/>
      <c r="C19" s="2"/>
      <c r="D19" s="2"/>
      <c r="E19" s="2"/>
      <c r="F19" s="2"/>
      <c r="G19" s="2"/>
    </row>
    <row r="20" spans="1:3" ht="18.75" customHeight="1">
      <c r="A20" s="335" t="s">
        <v>312</v>
      </c>
      <c r="B20" s="394"/>
      <c r="C20" s="6"/>
    </row>
    <row r="21" spans="1:15" ht="13.5" customHeight="1">
      <c r="A21" s="300"/>
      <c r="B21" s="2"/>
      <c r="C21" s="2"/>
      <c r="D21" s="2"/>
      <c r="E21" s="2"/>
      <c r="F21" s="2"/>
      <c r="G21" s="2"/>
      <c r="O21" s="3" t="s">
        <v>385</v>
      </c>
    </row>
    <row r="22" spans="1:27" ht="17.25" customHeight="1">
      <c r="A22" s="504" t="s">
        <v>4</v>
      </c>
      <c r="B22" s="439" t="s">
        <v>33</v>
      </c>
      <c r="C22" s="435"/>
      <c r="D22" s="439" t="s">
        <v>326</v>
      </c>
      <c r="E22" s="435"/>
      <c r="F22" s="439" t="s">
        <v>106</v>
      </c>
      <c r="G22" s="435"/>
      <c r="H22" s="567" t="s">
        <v>107</v>
      </c>
      <c r="I22" s="568"/>
      <c r="J22" s="567" t="s">
        <v>327</v>
      </c>
      <c r="K22" s="568"/>
      <c r="L22" s="567" t="s">
        <v>328</v>
      </c>
      <c r="M22" s="568"/>
      <c r="N22" s="439" t="s">
        <v>311</v>
      </c>
      <c r="O22" s="440"/>
      <c r="P22" s="315"/>
      <c r="Q22" s="315"/>
      <c r="AA22" s="13"/>
    </row>
    <row r="23" spans="1:27" s="8" customFormat="1" ht="17.25" customHeight="1">
      <c r="A23" s="506"/>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74" t="s">
        <v>26</v>
      </c>
      <c r="P23" s="316"/>
      <c r="Q23" s="316"/>
      <c r="R23" s="175"/>
      <c r="AA23" s="175"/>
    </row>
    <row r="24" spans="1:18" s="8" customFormat="1" ht="18" customHeight="1">
      <c r="A24" s="107" t="s">
        <v>36</v>
      </c>
      <c r="B24" s="317">
        <f>SUM(B25:B34)</f>
        <v>1940</v>
      </c>
      <c r="C24" s="317">
        <f aca="true" t="shared" si="2" ref="C24:M24">SUM(C25:C34)</f>
        <v>2216</v>
      </c>
      <c r="D24" s="317">
        <f t="shared" si="2"/>
        <v>457</v>
      </c>
      <c r="E24" s="317">
        <f t="shared" si="2"/>
        <v>518</v>
      </c>
      <c r="F24" s="317">
        <f t="shared" si="2"/>
        <v>218</v>
      </c>
      <c r="G24" s="317">
        <f t="shared" si="2"/>
        <v>245</v>
      </c>
      <c r="H24" s="317">
        <f t="shared" si="2"/>
        <v>1064</v>
      </c>
      <c r="I24" s="317">
        <f t="shared" si="2"/>
        <v>1216</v>
      </c>
      <c r="J24" s="317">
        <f t="shared" si="2"/>
        <v>2</v>
      </c>
      <c r="K24" s="317">
        <f t="shared" si="2"/>
        <v>2</v>
      </c>
      <c r="L24" s="317">
        <f t="shared" si="2"/>
        <v>121</v>
      </c>
      <c r="M24" s="317">
        <f t="shared" si="2"/>
        <v>143</v>
      </c>
      <c r="N24" s="317">
        <f>SUM(L25:L34)</f>
        <v>121</v>
      </c>
      <c r="O24" s="318">
        <f>SUM(M25:M34)</f>
        <v>143</v>
      </c>
      <c r="P24" s="189"/>
      <c r="Q24" s="189"/>
      <c r="R24" s="175"/>
    </row>
    <row r="25" spans="1:18" s="8" customFormat="1" ht="18" customHeight="1">
      <c r="A25" s="176" t="s">
        <v>37</v>
      </c>
      <c r="B25" s="319">
        <f aca="true" t="shared" si="3" ref="B25:C34">D25+F25+J25+N25+H25+L25</f>
        <v>179</v>
      </c>
      <c r="C25" s="319">
        <f t="shared" si="3"/>
        <v>188</v>
      </c>
      <c r="D25" s="93">
        <v>32</v>
      </c>
      <c r="E25" s="93">
        <v>33</v>
      </c>
      <c r="F25" s="93">
        <v>28</v>
      </c>
      <c r="G25" s="93">
        <v>28</v>
      </c>
      <c r="H25" s="93">
        <v>105</v>
      </c>
      <c r="I25" s="93">
        <v>112</v>
      </c>
      <c r="J25" s="93">
        <v>0</v>
      </c>
      <c r="K25" s="93">
        <v>0</v>
      </c>
      <c r="L25" s="93">
        <v>8</v>
      </c>
      <c r="M25" s="93">
        <v>9</v>
      </c>
      <c r="N25" s="93">
        <v>6</v>
      </c>
      <c r="O25" s="95">
        <v>6</v>
      </c>
      <c r="P25" s="190"/>
      <c r="Q25" s="190"/>
      <c r="R25" s="175"/>
    </row>
    <row r="26" spans="1:18" s="8" customFormat="1" ht="18" customHeight="1">
      <c r="A26" s="108" t="s">
        <v>9</v>
      </c>
      <c r="B26" s="320">
        <f t="shared" si="3"/>
        <v>223</v>
      </c>
      <c r="C26" s="320">
        <f t="shared" si="3"/>
        <v>236</v>
      </c>
      <c r="D26" s="96">
        <v>53</v>
      </c>
      <c r="E26" s="96">
        <v>55</v>
      </c>
      <c r="F26" s="96">
        <v>8</v>
      </c>
      <c r="G26" s="96">
        <v>8</v>
      </c>
      <c r="H26" s="96">
        <v>128</v>
      </c>
      <c r="I26" s="96">
        <v>136</v>
      </c>
      <c r="J26" s="96">
        <v>1</v>
      </c>
      <c r="K26" s="96">
        <v>1</v>
      </c>
      <c r="L26" s="96">
        <v>24</v>
      </c>
      <c r="M26" s="96">
        <v>26</v>
      </c>
      <c r="N26" s="96">
        <v>9</v>
      </c>
      <c r="O26" s="98">
        <v>10</v>
      </c>
      <c r="P26" s="190"/>
      <c r="Q26" s="190"/>
      <c r="R26" s="175"/>
    </row>
    <row r="27" spans="1:18" s="8" customFormat="1" ht="18" customHeight="1">
      <c r="A27" s="108" t="s">
        <v>10</v>
      </c>
      <c r="B27" s="320">
        <f t="shared" si="3"/>
        <v>210</v>
      </c>
      <c r="C27" s="320">
        <f t="shared" si="3"/>
        <v>223</v>
      </c>
      <c r="D27" s="96">
        <v>26</v>
      </c>
      <c r="E27" s="96">
        <v>27</v>
      </c>
      <c r="F27" s="96">
        <v>19</v>
      </c>
      <c r="G27" s="96">
        <v>20</v>
      </c>
      <c r="H27" s="96">
        <v>154</v>
      </c>
      <c r="I27" s="96">
        <v>165</v>
      </c>
      <c r="J27" s="96">
        <v>0</v>
      </c>
      <c r="K27" s="96">
        <v>0</v>
      </c>
      <c r="L27" s="96">
        <v>9</v>
      </c>
      <c r="M27" s="96">
        <v>9</v>
      </c>
      <c r="N27" s="96">
        <v>2</v>
      </c>
      <c r="O27" s="98">
        <v>2</v>
      </c>
      <c r="P27" s="190"/>
      <c r="Q27" s="190"/>
      <c r="R27" s="175"/>
    </row>
    <row r="28" spans="1:18" s="8" customFormat="1" ht="18" customHeight="1">
      <c r="A28" s="108" t="s">
        <v>38</v>
      </c>
      <c r="B28" s="320">
        <f t="shared" si="3"/>
        <v>271</v>
      </c>
      <c r="C28" s="320">
        <f t="shared" si="3"/>
        <v>304</v>
      </c>
      <c r="D28" s="96">
        <v>62</v>
      </c>
      <c r="E28" s="96">
        <v>74</v>
      </c>
      <c r="F28" s="96">
        <v>43</v>
      </c>
      <c r="G28" s="96">
        <v>49</v>
      </c>
      <c r="H28" s="96">
        <v>144</v>
      </c>
      <c r="I28" s="96">
        <v>157</v>
      </c>
      <c r="J28" s="96">
        <v>0</v>
      </c>
      <c r="K28" s="96">
        <v>0</v>
      </c>
      <c r="L28" s="96">
        <v>10</v>
      </c>
      <c r="M28" s="96">
        <v>10</v>
      </c>
      <c r="N28" s="96">
        <v>12</v>
      </c>
      <c r="O28" s="98">
        <v>14</v>
      </c>
      <c r="P28" s="190"/>
      <c r="Q28" s="190"/>
      <c r="R28" s="175"/>
    </row>
    <row r="29" spans="1:18" s="8" customFormat="1" ht="18" customHeight="1">
      <c r="A29" s="108" t="s">
        <v>39</v>
      </c>
      <c r="B29" s="320">
        <f t="shared" si="3"/>
        <v>130</v>
      </c>
      <c r="C29" s="320">
        <f t="shared" si="3"/>
        <v>151</v>
      </c>
      <c r="D29" s="96">
        <v>32</v>
      </c>
      <c r="E29" s="96">
        <v>40</v>
      </c>
      <c r="F29" s="96">
        <v>19</v>
      </c>
      <c r="G29" s="96">
        <v>25</v>
      </c>
      <c r="H29" s="96">
        <v>72</v>
      </c>
      <c r="I29" s="96">
        <v>79</v>
      </c>
      <c r="J29" s="96">
        <v>0</v>
      </c>
      <c r="K29" s="96">
        <v>0</v>
      </c>
      <c r="L29" s="96">
        <v>4</v>
      </c>
      <c r="M29" s="96">
        <v>4</v>
      </c>
      <c r="N29" s="96">
        <v>3</v>
      </c>
      <c r="O29" s="98">
        <v>3</v>
      </c>
      <c r="P29" s="190"/>
      <c r="Q29" s="190"/>
      <c r="R29" s="175"/>
    </row>
    <row r="30" spans="1:18" s="8" customFormat="1" ht="18" customHeight="1">
      <c r="A30" s="108" t="s">
        <v>40</v>
      </c>
      <c r="B30" s="320">
        <f t="shared" si="3"/>
        <v>258</v>
      </c>
      <c r="C30" s="320">
        <f t="shared" si="3"/>
        <v>309</v>
      </c>
      <c r="D30" s="96">
        <v>42</v>
      </c>
      <c r="E30" s="96">
        <v>49</v>
      </c>
      <c r="F30" s="96">
        <v>20</v>
      </c>
      <c r="G30" s="96">
        <v>23</v>
      </c>
      <c r="H30" s="96">
        <v>144</v>
      </c>
      <c r="I30" s="96">
        <v>167</v>
      </c>
      <c r="J30" s="96">
        <v>1</v>
      </c>
      <c r="K30" s="96">
        <v>1</v>
      </c>
      <c r="L30" s="96">
        <v>27</v>
      </c>
      <c r="M30" s="96">
        <v>35</v>
      </c>
      <c r="N30" s="96">
        <v>24</v>
      </c>
      <c r="O30" s="98">
        <v>34</v>
      </c>
      <c r="P30" s="190"/>
      <c r="Q30" s="190"/>
      <c r="R30" s="175"/>
    </row>
    <row r="31" spans="1:18" s="8" customFormat="1" ht="18" customHeight="1">
      <c r="A31" s="108" t="s">
        <v>41</v>
      </c>
      <c r="B31" s="320">
        <f t="shared" si="3"/>
        <v>123</v>
      </c>
      <c r="C31" s="320">
        <f t="shared" si="3"/>
        <v>139</v>
      </c>
      <c r="D31" s="96">
        <v>57</v>
      </c>
      <c r="E31" s="96">
        <v>63</v>
      </c>
      <c r="F31" s="96">
        <v>24</v>
      </c>
      <c r="G31" s="96">
        <v>28</v>
      </c>
      <c r="H31" s="96">
        <v>31</v>
      </c>
      <c r="I31" s="96">
        <v>36</v>
      </c>
      <c r="J31" s="96">
        <v>0</v>
      </c>
      <c r="K31" s="96">
        <v>0</v>
      </c>
      <c r="L31" s="96">
        <v>9</v>
      </c>
      <c r="M31" s="96">
        <v>10</v>
      </c>
      <c r="N31" s="96">
        <v>2</v>
      </c>
      <c r="O31" s="98">
        <v>2</v>
      </c>
      <c r="P31" s="190"/>
      <c r="Q31" s="190"/>
      <c r="R31" s="175"/>
    </row>
    <row r="32" spans="1:18" s="8" customFormat="1" ht="18" customHeight="1">
      <c r="A32" s="108" t="s">
        <v>15</v>
      </c>
      <c r="B32" s="320">
        <f t="shared" si="3"/>
        <v>142</v>
      </c>
      <c r="C32" s="320">
        <f t="shared" si="3"/>
        <v>188</v>
      </c>
      <c r="D32" s="96">
        <v>26</v>
      </c>
      <c r="E32" s="96">
        <v>30</v>
      </c>
      <c r="F32" s="96">
        <v>13</v>
      </c>
      <c r="G32" s="96">
        <v>17</v>
      </c>
      <c r="H32" s="96">
        <v>97</v>
      </c>
      <c r="I32" s="96">
        <v>134</v>
      </c>
      <c r="J32" s="96">
        <v>0</v>
      </c>
      <c r="K32" s="96">
        <v>0</v>
      </c>
      <c r="L32" s="96">
        <v>4</v>
      </c>
      <c r="M32" s="96">
        <v>4</v>
      </c>
      <c r="N32" s="96">
        <v>2</v>
      </c>
      <c r="O32" s="98">
        <v>3</v>
      </c>
      <c r="P32" s="190"/>
      <c r="Q32" s="190"/>
      <c r="R32" s="175"/>
    </row>
    <row r="33" spans="1:18" s="8" customFormat="1" ht="18" customHeight="1">
      <c r="A33" s="108" t="s">
        <v>16</v>
      </c>
      <c r="B33" s="320">
        <f t="shared" si="3"/>
        <v>247</v>
      </c>
      <c r="C33" s="320">
        <f t="shared" si="3"/>
        <v>286</v>
      </c>
      <c r="D33" s="96">
        <v>73</v>
      </c>
      <c r="E33" s="96">
        <v>80</v>
      </c>
      <c r="F33" s="96">
        <v>32</v>
      </c>
      <c r="G33" s="96">
        <v>33</v>
      </c>
      <c r="H33" s="96">
        <v>117</v>
      </c>
      <c r="I33" s="96">
        <v>141</v>
      </c>
      <c r="J33" s="96">
        <v>0</v>
      </c>
      <c r="K33" s="96">
        <v>0</v>
      </c>
      <c r="L33" s="96">
        <v>18</v>
      </c>
      <c r="M33" s="96">
        <v>25</v>
      </c>
      <c r="N33" s="96">
        <v>7</v>
      </c>
      <c r="O33" s="98">
        <v>7</v>
      </c>
      <c r="P33" s="190"/>
      <c r="Q33" s="190"/>
      <c r="R33" s="175"/>
    </row>
    <row r="34" spans="1:28" ht="18" customHeight="1">
      <c r="A34" s="169" t="s">
        <v>42</v>
      </c>
      <c r="B34" s="321">
        <f t="shared" si="3"/>
        <v>157</v>
      </c>
      <c r="C34" s="321">
        <f t="shared" si="3"/>
        <v>192</v>
      </c>
      <c r="D34" s="99">
        <v>54</v>
      </c>
      <c r="E34" s="99">
        <v>67</v>
      </c>
      <c r="F34" s="99">
        <v>12</v>
      </c>
      <c r="G34" s="99">
        <v>14</v>
      </c>
      <c r="H34" s="99">
        <v>72</v>
      </c>
      <c r="I34" s="99">
        <v>89</v>
      </c>
      <c r="J34" s="99">
        <v>0</v>
      </c>
      <c r="K34" s="99">
        <v>0</v>
      </c>
      <c r="L34" s="99">
        <v>8</v>
      </c>
      <c r="M34" s="99">
        <v>11</v>
      </c>
      <c r="N34" s="99">
        <v>11</v>
      </c>
      <c r="O34" s="101">
        <v>11</v>
      </c>
      <c r="AB34" s="7"/>
    </row>
    <row r="35" spans="1:15" ht="16.5" customHeight="1">
      <c r="A35" s="300"/>
      <c r="B35" s="2"/>
      <c r="C35" s="2"/>
      <c r="D35" s="2"/>
      <c r="E35" s="2"/>
      <c r="F35" s="2"/>
      <c r="G35" s="2"/>
      <c r="O35" s="5" t="s">
        <v>200</v>
      </c>
    </row>
  </sheetData>
  <sheetProtection/>
  <mergeCells count="15">
    <mergeCell ref="H22:I22"/>
    <mergeCell ref="J22:K22"/>
    <mergeCell ref="N22:O22"/>
    <mergeCell ref="L22:M22"/>
    <mergeCell ref="J5:K5"/>
    <mergeCell ref="L5:M5"/>
    <mergeCell ref="H5:I5"/>
    <mergeCell ref="A22:A23"/>
    <mergeCell ref="B22:C22"/>
    <mergeCell ref="A5:A6"/>
    <mergeCell ref="B5:C5"/>
    <mergeCell ref="D5:E5"/>
    <mergeCell ref="F5:G5"/>
    <mergeCell ref="D22:E22"/>
    <mergeCell ref="F22:G22"/>
  </mergeCells>
  <printOptions horizontalCentered="1"/>
  <pageMargins left="0.7480314960629921" right="0.7480314960629921" top="0.7874015748031497" bottom="1.1811023622047245" header="0.3937007874015748" footer="0.1968503937007874"/>
  <pageSetup horizontalDpi="600" verticalDpi="600" orientation="portrait" paperSize="9" scale="86" r:id="rId1"/>
  <rowBreaks count="1" manualBreakCount="1">
    <brk id="19" max="14" man="1"/>
  </rowBreaks>
  <colBreaks count="1" manualBreakCount="1">
    <brk id="19"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A1:S16"/>
  <sheetViews>
    <sheetView view="pageBreakPreview" zoomScale="115" zoomScaleSheetLayoutView="115" zoomScalePageLayoutView="0" workbookViewId="0" topLeftCell="A1">
      <selection activeCell="P8" sqref="P8"/>
    </sheetView>
  </sheetViews>
  <sheetFormatPr defaultColWidth="9.00390625" defaultRowHeight="13.5"/>
  <cols>
    <col min="1" max="1" width="7.50390625" style="1" customWidth="1"/>
    <col min="2" max="2" width="6.625" style="1" customWidth="1"/>
    <col min="3" max="3" width="0.875" style="1" customWidth="1"/>
    <col min="4" max="4" width="6.125" style="1" customWidth="1"/>
    <col min="5" max="9" width="6.25390625" style="1" customWidth="1"/>
    <col min="10" max="10" width="6.625" style="1" customWidth="1"/>
    <col min="11" max="18" width="6.25390625" style="1" customWidth="1"/>
    <col min="19" max="26" width="6.125" style="1" customWidth="1"/>
    <col min="27" max="27" width="0.2421875" style="1" customWidth="1"/>
    <col min="28" max="16384" width="9.00390625" style="1" customWidth="1"/>
  </cols>
  <sheetData>
    <row r="1" spans="1:4" ht="18.75" customHeight="1">
      <c r="A1" s="403" t="s">
        <v>313</v>
      </c>
      <c r="B1" s="159"/>
      <c r="C1" s="159"/>
      <c r="D1" s="159"/>
    </row>
    <row r="2" spans="1:18" ht="13.5" customHeight="1">
      <c r="A2" s="6"/>
      <c r="B2" s="159"/>
      <c r="C2" s="159"/>
      <c r="D2" s="159"/>
      <c r="N2" s="4"/>
      <c r="O2" s="4"/>
      <c r="P2" s="4"/>
      <c r="Q2" s="4"/>
      <c r="R2" s="3" t="s">
        <v>385</v>
      </c>
    </row>
    <row r="3" spans="1:18" ht="18" customHeight="1">
      <c r="A3" s="434" t="s">
        <v>43</v>
      </c>
      <c r="B3" s="437" t="s">
        <v>44</v>
      </c>
      <c r="C3" s="437"/>
      <c r="D3" s="572"/>
      <c r="E3" s="572"/>
      <c r="F3" s="572"/>
      <c r="G3" s="572"/>
      <c r="H3" s="572"/>
      <c r="I3" s="572"/>
      <c r="J3" s="437" t="s">
        <v>45</v>
      </c>
      <c r="K3" s="437"/>
      <c r="L3" s="437"/>
      <c r="M3" s="437"/>
      <c r="N3" s="437"/>
      <c r="O3" s="437"/>
      <c r="P3" s="437"/>
      <c r="Q3" s="437"/>
      <c r="R3" s="439"/>
    </row>
    <row r="4" spans="1:19" ht="34.5" customHeight="1">
      <c r="A4" s="546"/>
      <c r="B4" s="23" t="s">
        <v>46</v>
      </c>
      <c r="C4" s="573" t="s">
        <v>51</v>
      </c>
      <c r="D4" s="574"/>
      <c r="E4" s="23" t="s">
        <v>339</v>
      </c>
      <c r="F4" s="23" t="s">
        <v>340</v>
      </c>
      <c r="G4" s="23" t="s">
        <v>341</v>
      </c>
      <c r="H4" s="23" t="s">
        <v>342</v>
      </c>
      <c r="I4" s="160" t="s">
        <v>47</v>
      </c>
      <c r="J4" s="23" t="s">
        <v>46</v>
      </c>
      <c r="K4" s="161" t="s">
        <v>69</v>
      </c>
      <c r="L4" s="162" t="s">
        <v>56</v>
      </c>
      <c r="M4" s="162" t="s">
        <v>109</v>
      </c>
      <c r="N4" s="23" t="s">
        <v>48</v>
      </c>
      <c r="O4" s="23" t="s">
        <v>49</v>
      </c>
      <c r="P4" s="163" t="s">
        <v>110</v>
      </c>
      <c r="Q4" s="164" t="s">
        <v>111</v>
      </c>
      <c r="R4" s="163" t="s">
        <v>23</v>
      </c>
      <c r="S4" s="165"/>
    </row>
    <row r="5" spans="1:18" ht="18" customHeight="1">
      <c r="A5" s="107" t="s">
        <v>33</v>
      </c>
      <c r="B5" s="322">
        <f>SUM(B6:B15)</f>
        <v>1940</v>
      </c>
      <c r="C5" s="575">
        <f aca="true" t="shared" si="0" ref="C5:R5">SUM(C6:C15)</f>
        <v>341</v>
      </c>
      <c r="D5" s="576">
        <f t="shared" si="0"/>
        <v>0</v>
      </c>
      <c r="E5" s="323">
        <f t="shared" si="0"/>
        <v>780</v>
      </c>
      <c r="F5" s="323">
        <f t="shared" si="0"/>
        <v>586</v>
      </c>
      <c r="G5" s="323">
        <f t="shared" si="0"/>
        <v>233</v>
      </c>
      <c r="H5" s="323">
        <f t="shared" si="0"/>
        <v>0</v>
      </c>
      <c r="I5" s="323">
        <f t="shared" si="0"/>
        <v>0</v>
      </c>
      <c r="J5" s="323">
        <f t="shared" si="0"/>
        <v>1940</v>
      </c>
      <c r="K5" s="323">
        <f t="shared" si="0"/>
        <v>575</v>
      </c>
      <c r="L5" s="166">
        <f t="shared" si="0"/>
        <v>369</v>
      </c>
      <c r="M5" s="166">
        <f t="shared" si="0"/>
        <v>44</v>
      </c>
      <c r="N5" s="166">
        <f t="shared" si="0"/>
        <v>620</v>
      </c>
      <c r="O5" s="166">
        <f t="shared" si="0"/>
        <v>24</v>
      </c>
      <c r="P5" s="166">
        <f t="shared" si="0"/>
        <v>128</v>
      </c>
      <c r="Q5" s="166">
        <f t="shared" si="0"/>
        <v>78</v>
      </c>
      <c r="R5" s="166">
        <f t="shared" si="0"/>
        <v>102</v>
      </c>
    </row>
    <row r="6" spans="1:18" ht="18" customHeight="1">
      <c r="A6" s="108" t="s">
        <v>8</v>
      </c>
      <c r="B6" s="324">
        <f>SUM(C6:I6)</f>
        <v>179</v>
      </c>
      <c r="C6" s="577">
        <v>30</v>
      </c>
      <c r="D6" s="578"/>
      <c r="E6" s="167">
        <v>80</v>
      </c>
      <c r="F6" s="167">
        <v>39</v>
      </c>
      <c r="G6" s="167">
        <v>30</v>
      </c>
      <c r="H6" s="167">
        <v>0</v>
      </c>
      <c r="I6" s="167">
        <v>0</v>
      </c>
      <c r="J6" s="324">
        <f>SUM(K6:R6)</f>
        <v>179</v>
      </c>
      <c r="K6" s="167">
        <v>61</v>
      </c>
      <c r="L6" s="167">
        <v>18</v>
      </c>
      <c r="M6" s="167">
        <v>5</v>
      </c>
      <c r="N6" s="167">
        <v>77</v>
      </c>
      <c r="O6" s="167">
        <v>2</v>
      </c>
      <c r="P6" s="168">
        <v>11</v>
      </c>
      <c r="Q6" s="168">
        <v>0</v>
      </c>
      <c r="R6" s="168">
        <v>5</v>
      </c>
    </row>
    <row r="7" spans="1:18" ht="18" customHeight="1">
      <c r="A7" s="108" t="s">
        <v>9</v>
      </c>
      <c r="B7" s="324">
        <f aca="true" t="shared" si="1" ref="B7:B15">SUM(C7:I7)</f>
        <v>223</v>
      </c>
      <c r="C7" s="579">
        <v>34</v>
      </c>
      <c r="D7" s="580"/>
      <c r="E7" s="167">
        <v>100</v>
      </c>
      <c r="F7" s="167">
        <v>58</v>
      </c>
      <c r="G7" s="167">
        <v>31</v>
      </c>
      <c r="H7" s="167">
        <v>0</v>
      </c>
      <c r="I7" s="167">
        <v>0</v>
      </c>
      <c r="J7" s="324">
        <f aca="true" t="shared" si="2" ref="J7:J15">SUM(K7:R7)</f>
        <v>223</v>
      </c>
      <c r="K7" s="167">
        <v>59</v>
      </c>
      <c r="L7" s="167">
        <v>16</v>
      </c>
      <c r="M7" s="167">
        <v>3</v>
      </c>
      <c r="N7" s="167">
        <v>115</v>
      </c>
      <c r="O7" s="167">
        <v>5</v>
      </c>
      <c r="P7" s="168">
        <v>21</v>
      </c>
      <c r="Q7" s="168">
        <v>1</v>
      </c>
      <c r="R7" s="168">
        <v>3</v>
      </c>
    </row>
    <row r="8" spans="1:18" ht="18" customHeight="1">
      <c r="A8" s="108" t="s">
        <v>10</v>
      </c>
      <c r="B8" s="324">
        <f t="shared" si="1"/>
        <v>210</v>
      </c>
      <c r="C8" s="579">
        <v>30</v>
      </c>
      <c r="D8" s="580"/>
      <c r="E8" s="167">
        <v>82</v>
      </c>
      <c r="F8" s="167">
        <v>73</v>
      </c>
      <c r="G8" s="167">
        <v>25</v>
      </c>
      <c r="H8" s="167">
        <v>0</v>
      </c>
      <c r="I8" s="167">
        <v>0</v>
      </c>
      <c r="J8" s="324">
        <f t="shared" si="2"/>
        <v>210</v>
      </c>
      <c r="K8" s="167">
        <v>35</v>
      </c>
      <c r="L8" s="167">
        <v>44</v>
      </c>
      <c r="M8" s="167">
        <v>7</v>
      </c>
      <c r="N8" s="167">
        <v>91</v>
      </c>
      <c r="O8" s="167">
        <v>6</v>
      </c>
      <c r="P8" s="168">
        <v>25</v>
      </c>
      <c r="Q8" s="168">
        <v>0</v>
      </c>
      <c r="R8" s="168">
        <v>2</v>
      </c>
    </row>
    <row r="9" spans="1:18" ht="18" customHeight="1">
      <c r="A9" s="108" t="s">
        <v>11</v>
      </c>
      <c r="B9" s="324">
        <f t="shared" si="1"/>
        <v>271</v>
      </c>
      <c r="C9" s="579">
        <v>62</v>
      </c>
      <c r="D9" s="580"/>
      <c r="E9" s="167">
        <v>127</v>
      </c>
      <c r="F9" s="167">
        <v>55</v>
      </c>
      <c r="G9" s="167">
        <v>27</v>
      </c>
      <c r="H9" s="167">
        <v>0</v>
      </c>
      <c r="I9" s="167">
        <v>0</v>
      </c>
      <c r="J9" s="324">
        <f t="shared" si="2"/>
        <v>271</v>
      </c>
      <c r="K9" s="167">
        <v>127</v>
      </c>
      <c r="L9" s="167">
        <v>40</v>
      </c>
      <c r="M9" s="167">
        <v>2</v>
      </c>
      <c r="N9" s="167">
        <v>39</v>
      </c>
      <c r="O9" s="167">
        <v>2</v>
      </c>
      <c r="P9" s="168">
        <v>9</v>
      </c>
      <c r="Q9" s="168">
        <v>37</v>
      </c>
      <c r="R9" s="168">
        <v>15</v>
      </c>
    </row>
    <row r="10" spans="1:18" ht="18" customHeight="1">
      <c r="A10" s="108" t="s">
        <v>12</v>
      </c>
      <c r="B10" s="324">
        <f t="shared" si="1"/>
        <v>130</v>
      </c>
      <c r="C10" s="579">
        <v>21</v>
      </c>
      <c r="D10" s="580"/>
      <c r="E10" s="167">
        <v>52</v>
      </c>
      <c r="F10" s="167">
        <v>45</v>
      </c>
      <c r="G10" s="167">
        <v>12</v>
      </c>
      <c r="H10" s="167">
        <v>0</v>
      </c>
      <c r="I10" s="167">
        <v>0</v>
      </c>
      <c r="J10" s="324">
        <f t="shared" si="2"/>
        <v>130</v>
      </c>
      <c r="K10" s="167">
        <v>23</v>
      </c>
      <c r="L10" s="167">
        <v>30</v>
      </c>
      <c r="M10" s="167">
        <v>4</v>
      </c>
      <c r="N10" s="167">
        <v>32</v>
      </c>
      <c r="O10" s="167">
        <v>0</v>
      </c>
      <c r="P10" s="168">
        <v>8</v>
      </c>
      <c r="Q10" s="168">
        <v>0</v>
      </c>
      <c r="R10" s="168">
        <v>33</v>
      </c>
    </row>
    <row r="11" spans="1:18" ht="18" customHeight="1">
      <c r="A11" s="108" t="s">
        <v>13</v>
      </c>
      <c r="B11" s="324">
        <f t="shared" si="1"/>
        <v>258</v>
      </c>
      <c r="C11" s="579">
        <v>24</v>
      </c>
      <c r="D11" s="580"/>
      <c r="E11" s="167">
        <v>92</v>
      </c>
      <c r="F11" s="167">
        <v>105</v>
      </c>
      <c r="G11" s="167">
        <v>37</v>
      </c>
      <c r="H11" s="167">
        <v>0</v>
      </c>
      <c r="I11" s="167">
        <v>0</v>
      </c>
      <c r="J11" s="324">
        <f t="shared" si="2"/>
        <v>258</v>
      </c>
      <c r="K11" s="167">
        <v>45</v>
      </c>
      <c r="L11" s="167">
        <v>82</v>
      </c>
      <c r="M11" s="167">
        <v>10</v>
      </c>
      <c r="N11" s="167">
        <v>86</v>
      </c>
      <c r="O11" s="167">
        <v>1</v>
      </c>
      <c r="P11" s="168">
        <v>17</v>
      </c>
      <c r="Q11" s="168">
        <v>1</v>
      </c>
      <c r="R11" s="168">
        <v>16</v>
      </c>
    </row>
    <row r="12" spans="1:18" ht="18" customHeight="1">
      <c r="A12" s="108" t="s">
        <v>14</v>
      </c>
      <c r="B12" s="324">
        <f t="shared" si="1"/>
        <v>123</v>
      </c>
      <c r="C12" s="579">
        <v>20</v>
      </c>
      <c r="D12" s="580"/>
      <c r="E12" s="167">
        <v>47</v>
      </c>
      <c r="F12" s="167">
        <v>38</v>
      </c>
      <c r="G12" s="167">
        <v>18</v>
      </c>
      <c r="H12" s="167">
        <v>0</v>
      </c>
      <c r="I12" s="167">
        <v>0</v>
      </c>
      <c r="J12" s="324">
        <f t="shared" si="2"/>
        <v>123</v>
      </c>
      <c r="K12" s="167">
        <v>41</v>
      </c>
      <c r="L12" s="167">
        <v>22</v>
      </c>
      <c r="M12" s="167">
        <v>2</v>
      </c>
      <c r="N12" s="167">
        <v>37</v>
      </c>
      <c r="O12" s="167">
        <v>2</v>
      </c>
      <c r="P12" s="168">
        <v>8</v>
      </c>
      <c r="Q12" s="168">
        <v>1</v>
      </c>
      <c r="R12" s="168">
        <v>10</v>
      </c>
    </row>
    <row r="13" spans="1:18" ht="18" customHeight="1">
      <c r="A13" s="108" t="s">
        <v>15</v>
      </c>
      <c r="B13" s="324">
        <f t="shared" si="1"/>
        <v>142</v>
      </c>
      <c r="C13" s="579">
        <v>27</v>
      </c>
      <c r="D13" s="580"/>
      <c r="E13" s="167">
        <v>54</v>
      </c>
      <c r="F13" s="167">
        <v>52</v>
      </c>
      <c r="G13" s="167">
        <v>9</v>
      </c>
      <c r="H13" s="167">
        <v>0</v>
      </c>
      <c r="I13" s="167">
        <v>0</v>
      </c>
      <c r="J13" s="324">
        <f t="shared" si="2"/>
        <v>142</v>
      </c>
      <c r="K13" s="167">
        <v>29</v>
      </c>
      <c r="L13" s="167">
        <v>37</v>
      </c>
      <c r="M13" s="167">
        <v>4</v>
      </c>
      <c r="N13" s="167">
        <v>29</v>
      </c>
      <c r="O13" s="167">
        <v>1</v>
      </c>
      <c r="P13" s="168">
        <v>6</v>
      </c>
      <c r="Q13" s="168">
        <v>21</v>
      </c>
      <c r="R13" s="168">
        <v>15</v>
      </c>
    </row>
    <row r="14" spans="1:18" ht="18" customHeight="1">
      <c r="A14" s="108" t="s">
        <v>16</v>
      </c>
      <c r="B14" s="324">
        <f t="shared" si="1"/>
        <v>247</v>
      </c>
      <c r="C14" s="579">
        <v>59</v>
      </c>
      <c r="D14" s="580"/>
      <c r="E14" s="167">
        <v>88</v>
      </c>
      <c r="F14" s="167">
        <v>74</v>
      </c>
      <c r="G14" s="167">
        <v>26</v>
      </c>
      <c r="H14" s="167">
        <v>0</v>
      </c>
      <c r="I14" s="167">
        <v>0</v>
      </c>
      <c r="J14" s="324">
        <f t="shared" si="2"/>
        <v>247</v>
      </c>
      <c r="K14" s="167">
        <v>101</v>
      </c>
      <c r="L14" s="167">
        <v>48</v>
      </c>
      <c r="M14" s="167">
        <v>1</v>
      </c>
      <c r="N14" s="167">
        <v>64</v>
      </c>
      <c r="O14" s="167">
        <v>2</v>
      </c>
      <c r="P14" s="168">
        <v>12</v>
      </c>
      <c r="Q14" s="168">
        <v>16</v>
      </c>
      <c r="R14" s="168">
        <v>3</v>
      </c>
    </row>
    <row r="15" spans="1:18" ht="18" customHeight="1">
      <c r="A15" s="169" t="s">
        <v>17</v>
      </c>
      <c r="B15" s="325">
        <f t="shared" si="1"/>
        <v>157</v>
      </c>
      <c r="C15" s="581">
        <v>34</v>
      </c>
      <c r="D15" s="582"/>
      <c r="E15" s="171">
        <v>58</v>
      </c>
      <c r="F15" s="171">
        <v>47</v>
      </c>
      <c r="G15" s="171">
        <v>18</v>
      </c>
      <c r="H15" s="171">
        <v>0</v>
      </c>
      <c r="I15" s="171">
        <v>0</v>
      </c>
      <c r="J15" s="324">
        <f t="shared" si="2"/>
        <v>157</v>
      </c>
      <c r="K15" s="171">
        <v>54</v>
      </c>
      <c r="L15" s="171">
        <v>32</v>
      </c>
      <c r="M15" s="171">
        <v>6</v>
      </c>
      <c r="N15" s="171">
        <v>50</v>
      </c>
      <c r="O15" s="171">
        <v>3</v>
      </c>
      <c r="P15" s="172">
        <v>11</v>
      </c>
      <c r="Q15" s="172">
        <v>1</v>
      </c>
      <c r="R15" s="172">
        <v>0</v>
      </c>
    </row>
    <row r="16" spans="1:18" ht="16.5" customHeight="1">
      <c r="A16" s="173"/>
      <c r="J16" s="274"/>
      <c r="N16" s="7"/>
      <c r="R16" s="5" t="s">
        <v>200</v>
      </c>
    </row>
  </sheetData>
  <sheetProtection/>
  <mergeCells count="15">
    <mergeCell ref="C13:D13"/>
    <mergeCell ref="C14:D14"/>
    <mergeCell ref="C15:D15"/>
    <mergeCell ref="C7:D7"/>
    <mergeCell ref="C8:D8"/>
    <mergeCell ref="C9:D9"/>
    <mergeCell ref="C10:D10"/>
    <mergeCell ref="C11:D11"/>
    <mergeCell ref="C12:D12"/>
    <mergeCell ref="A3:A4"/>
    <mergeCell ref="B3:I3"/>
    <mergeCell ref="J3:R3"/>
    <mergeCell ref="C4:D4"/>
    <mergeCell ref="C5:D5"/>
    <mergeCell ref="C6:D6"/>
  </mergeCells>
  <printOptions horizontalCentered="1"/>
  <pageMargins left="0.5905511811023623" right="0.5905511811023623" top="4.133858267716536" bottom="0.7874015748031497" header="0.3937007874015748" footer="0.1968503937007874"/>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F16"/>
  <sheetViews>
    <sheetView zoomScalePageLayoutView="0" workbookViewId="0" topLeftCell="A1">
      <selection activeCell="E31" sqref="E31"/>
    </sheetView>
  </sheetViews>
  <sheetFormatPr defaultColWidth="9.00390625" defaultRowHeight="13.5"/>
  <cols>
    <col min="1" max="1" width="23.75390625" style="1" customWidth="1"/>
    <col min="2" max="6" width="12.625" style="1" customWidth="1"/>
    <col min="7" max="16384" width="9.00390625" style="1" customWidth="1"/>
  </cols>
  <sheetData>
    <row r="1" spans="1:2" ht="18.75" customHeight="1">
      <c r="A1" s="10" t="s">
        <v>148</v>
      </c>
      <c r="B1" s="10"/>
    </row>
    <row r="2" ht="13.5">
      <c r="F2" s="3" t="s">
        <v>382</v>
      </c>
    </row>
    <row r="3" spans="1:6" ht="15" customHeight="1">
      <c r="A3" s="435" t="s">
        <v>149</v>
      </c>
      <c r="B3" s="437" t="s">
        <v>150</v>
      </c>
      <c r="C3" s="437" t="s">
        <v>151</v>
      </c>
      <c r="D3" s="439"/>
      <c r="E3" s="440" t="s">
        <v>198</v>
      </c>
      <c r="F3" s="440"/>
    </row>
    <row r="4" spans="1:6" ht="15" customHeight="1">
      <c r="A4" s="436"/>
      <c r="B4" s="438"/>
      <c r="C4" s="24" t="s">
        <v>152</v>
      </c>
      <c r="D4" s="89" t="s">
        <v>153</v>
      </c>
      <c r="E4" s="107" t="s">
        <v>152</v>
      </c>
      <c r="F4" s="89" t="s">
        <v>153</v>
      </c>
    </row>
    <row r="5" spans="1:6" ht="15" customHeight="1">
      <c r="A5" s="25" t="s">
        <v>154</v>
      </c>
      <c r="B5" s="258">
        <f>SUM(B6:B15)</f>
        <v>288</v>
      </c>
      <c r="C5" s="258">
        <f>SUM(C6:C15)</f>
        <v>2647</v>
      </c>
      <c r="D5" s="258">
        <f>SUM(D6:D15)</f>
        <v>4811</v>
      </c>
      <c r="E5" s="258">
        <f>SUM(E6:E15)</f>
        <v>565</v>
      </c>
      <c r="F5" s="259">
        <f>SUM(F6:F15)</f>
        <v>584</v>
      </c>
    </row>
    <row r="6" spans="1:6" ht="15" customHeight="1">
      <c r="A6" s="26" t="s">
        <v>138</v>
      </c>
      <c r="B6" s="260">
        <v>30</v>
      </c>
      <c r="C6" s="260">
        <v>303</v>
      </c>
      <c r="D6" s="261">
        <v>649</v>
      </c>
      <c r="E6" s="270">
        <v>22</v>
      </c>
      <c r="F6" s="261">
        <v>22</v>
      </c>
    </row>
    <row r="7" spans="1:6" ht="15" customHeight="1">
      <c r="A7" s="27" t="s">
        <v>0</v>
      </c>
      <c r="B7" s="262">
        <v>30</v>
      </c>
      <c r="C7" s="262">
        <v>366</v>
      </c>
      <c r="D7" s="263">
        <v>506</v>
      </c>
      <c r="E7" s="271">
        <v>104</v>
      </c>
      <c r="F7" s="263">
        <v>104</v>
      </c>
    </row>
    <row r="8" spans="1:6" ht="15" customHeight="1">
      <c r="A8" s="27" t="s">
        <v>1</v>
      </c>
      <c r="B8" s="262">
        <v>30</v>
      </c>
      <c r="C8" s="262">
        <v>457</v>
      </c>
      <c r="D8" s="263">
        <v>860</v>
      </c>
      <c r="E8" s="271">
        <v>127</v>
      </c>
      <c r="F8" s="263">
        <v>127</v>
      </c>
    </row>
    <row r="9" spans="1:6" ht="15" customHeight="1">
      <c r="A9" s="27" t="s">
        <v>139</v>
      </c>
      <c r="B9" s="262">
        <v>30</v>
      </c>
      <c r="C9" s="262">
        <v>205</v>
      </c>
      <c r="D9" s="263">
        <v>400</v>
      </c>
      <c r="E9" s="271">
        <v>33</v>
      </c>
      <c r="F9" s="263">
        <v>34</v>
      </c>
    </row>
    <row r="10" spans="1:6" ht="15" customHeight="1">
      <c r="A10" s="27" t="s">
        <v>140</v>
      </c>
      <c r="B10" s="262">
        <v>40</v>
      </c>
      <c r="C10" s="262">
        <v>139</v>
      </c>
      <c r="D10" s="263">
        <v>341</v>
      </c>
      <c r="E10" s="271">
        <v>14</v>
      </c>
      <c r="F10" s="263">
        <v>19</v>
      </c>
    </row>
    <row r="11" spans="1:6" ht="15" customHeight="1">
      <c r="A11" s="27" t="s">
        <v>141</v>
      </c>
      <c r="B11" s="262">
        <v>30</v>
      </c>
      <c r="C11" s="262">
        <v>415</v>
      </c>
      <c r="D11" s="263">
        <v>663</v>
      </c>
      <c r="E11" s="271">
        <v>121</v>
      </c>
      <c r="F11" s="263">
        <v>121</v>
      </c>
    </row>
    <row r="12" spans="1:6" ht="15" customHeight="1">
      <c r="A12" s="27" t="s">
        <v>142</v>
      </c>
      <c r="B12" s="262">
        <v>14</v>
      </c>
      <c r="C12" s="262">
        <v>106</v>
      </c>
      <c r="D12" s="263">
        <v>129</v>
      </c>
      <c r="E12" s="271">
        <v>28</v>
      </c>
      <c r="F12" s="263">
        <v>30</v>
      </c>
    </row>
    <row r="13" spans="1:6" ht="15" customHeight="1">
      <c r="A13" s="27" t="s">
        <v>2</v>
      </c>
      <c r="B13" s="262">
        <v>30</v>
      </c>
      <c r="C13" s="262">
        <v>128</v>
      </c>
      <c r="D13" s="263">
        <v>231</v>
      </c>
      <c r="E13" s="271">
        <v>20</v>
      </c>
      <c r="F13" s="263">
        <v>24</v>
      </c>
    </row>
    <row r="14" spans="1:6" ht="15" customHeight="1">
      <c r="A14" s="27" t="s">
        <v>3</v>
      </c>
      <c r="B14" s="262">
        <v>30</v>
      </c>
      <c r="C14" s="262">
        <v>429</v>
      </c>
      <c r="D14" s="263">
        <v>791</v>
      </c>
      <c r="E14" s="271">
        <v>83</v>
      </c>
      <c r="F14" s="263">
        <v>87</v>
      </c>
    </row>
    <row r="15" spans="1:6" ht="15" customHeight="1">
      <c r="A15" s="28" t="s">
        <v>143</v>
      </c>
      <c r="B15" s="264">
        <v>24</v>
      </c>
      <c r="C15" s="264">
        <v>99</v>
      </c>
      <c r="D15" s="265">
        <v>241</v>
      </c>
      <c r="E15" s="272">
        <v>13</v>
      </c>
      <c r="F15" s="265">
        <v>16</v>
      </c>
    </row>
    <row r="16" spans="1:6" ht="16.5" customHeight="1">
      <c r="A16" s="273"/>
      <c r="F16" s="5" t="s">
        <v>200</v>
      </c>
    </row>
  </sheetData>
  <sheetProtection/>
  <mergeCells count="4">
    <mergeCell ref="A3:A4"/>
    <mergeCell ref="B3:B4"/>
    <mergeCell ref="C3:D3"/>
    <mergeCell ref="E3:F3"/>
  </mergeCells>
  <conditionalFormatting sqref="D6:F15">
    <cfRule type="cellIs" priority="1" dxfId="15" operator="lessThan" stopIfTrue="1">
      <formula>C6</formula>
    </cfRule>
  </conditionalFormatting>
  <printOptions/>
  <pageMargins left="0.7874015748031497" right="0.7874015748031497" top="0.7874015748031497" bottom="0.7874015748031497" header="0.3937007874015748" footer="0.196850393700787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N46" sqref="N46"/>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6" width="3.625" style="1" customWidth="1"/>
    <col min="17" max="17" width="4.1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300" t="s">
        <v>330</v>
      </c>
      <c r="B1" s="2"/>
      <c r="C1" s="2"/>
      <c r="D1" s="2"/>
      <c r="E1" s="2"/>
      <c r="F1" s="2"/>
      <c r="G1" s="2"/>
    </row>
    <row r="2" spans="1:7" ht="18.75" customHeight="1">
      <c r="A2" s="300"/>
      <c r="B2" s="2"/>
      <c r="C2" s="2"/>
      <c r="D2" s="2"/>
      <c r="E2" s="2"/>
      <c r="F2" s="2"/>
      <c r="G2" s="2"/>
    </row>
    <row r="3" spans="1:7" ht="18.75" customHeight="1">
      <c r="A3" s="335" t="s">
        <v>309</v>
      </c>
      <c r="B3" s="2"/>
      <c r="C3" s="2"/>
      <c r="D3" s="2"/>
      <c r="E3" s="2"/>
      <c r="F3" s="2"/>
      <c r="G3" s="2"/>
    </row>
    <row r="4" spans="1:13" ht="18.75" customHeight="1">
      <c r="A4" s="300"/>
      <c r="B4" s="2"/>
      <c r="C4" s="2"/>
      <c r="D4" s="2"/>
      <c r="E4" s="2"/>
      <c r="F4" s="2"/>
      <c r="G4" s="2"/>
      <c r="M4" s="3" t="s">
        <v>383</v>
      </c>
    </row>
    <row r="5" spans="1:15" ht="18.75" customHeight="1">
      <c r="A5" s="504" t="s">
        <v>4</v>
      </c>
      <c r="B5" s="439" t="s">
        <v>33</v>
      </c>
      <c r="C5" s="435"/>
      <c r="D5" s="439" t="s">
        <v>99</v>
      </c>
      <c r="E5" s="435"/>
      <c r="F5" s="439" t="s">
        <v>100</v>
      </c>
      <c r="G5" s="435"/>
      <c r="H5" s="567" t="s">
        <v>310</v>
      </c>
      <c r="I5" s="568"/>
      <c r="J5" s="567" t="s">
        <v>343</v>
      </c>
      <c r="K5" s="568"/>
      <c r="L5" s="439" t="s">
        <v>311</v>
      </c>
      <c r="M5" s="440"/>
      <c r="N5" s="315"/>
      <c r="O5" s="315"/>
    </row>
    <row r="6" spans="1:15" ht="18.75" customHeight="1">
      <c r="A6" s="506"/>
      <c r="B6" s="31" t="s">
        <v>22</v>
      </c>
      <c r="C6" s="31" t="s">
        <v>26</v>
      </c>
      <c r="D6" s="31" t="s">
        <v>22</v>
      </c>
      <c r="E6" s="31" t="s">
        <v>26</v>
      </c>
      <c r="F6" s="31" t="s">
        <v>22</v>
      </c>
      <c r="G6" s="31" t="s">
        <v>26</v>
      </c>
      <c r="H6" s="31" t="s">
        <v>22</v>
      </c>
      <c r="I6" s="31" t="s">
        <v>26</v>
      </c>
      <c r="J6" s="31" t="s">
        <v>22</v>
      </c>
      <c r="K6" s="31" t="s">
        <v>26</v>
      </c>
      <c r="L6" s="31" t="s">
        <v>22</v>
      </c>
      <c r="M6" s="174" t="s">
        <v>26</v>
      </c>
      <c r="N6" s="316"/>
      <c r="O6" s="316"/>
    </row>
    <row r="7" spans="1:15" ht="18.75" customHeight="1">
      <c r="A7" s="107" t="s">
        <v>36</v>
      </c>
      <c r="B7" s="317">
        <f>SUM(B8:B17)</f>
        <v>584</v>
      </c>
      <c r="C7" s="317">
        <f aca="true" t="shared" si="0" ref="C7:K7">SUM(C8:C17)</f>
        <v>614</v>
      </c>
      <c r="D7" s="317">
        <f t="shared" si="0"/>
        <v>101</v>
      </c>
      <c r="E7" s="317">
        <f t="shared" si="0"/>
        <v>105</v>
      </c>
      <c r="F7" s="317">
        <f t="shared" si="0"/>
        <v>119</v>
      </c>
      <c r="G7" s="317">
        <f t="shared" si="0"/>
        <v>125</v>
      </c>
      <c r="H7" s="317">
        <f t="shared" si="0"/>
        <v>80</v>
      </c>
      <c r="I7" s="317">
        <f t="shared" si="0"/>
        <v>83</v>
      </c>
      <c r="J7" s="317">
        <f t="shared" si="0"/>
        <v>74</v>
      </c>
      <c r="K7" s="317">
        <f t="shared" si="0"/>
        <v>79</v>
      </c>
      <c r="L7" s="317">
        <f>SUM(L8:L17)</f>
        <v>210</v>
      </c>
      <c r="M7" s="318">
        <f>SUM(M8:M17)</f>
        <v>222</v>
      </c>
      <c r="N7" s="189"/>
      <c r="O7" s="189"/>
    </row>
    <row r="8" spans="1:15" ht="18.75" customHeight="1">
      <c r="A8" s="176" t="s">
        <v>37</v>
      </c>
      <c r="B8" s="319">
        <f>D8+F8+H8+J8+L8</f>
        <v>61</v>
      </c>
      <c r="C8" s="319">
        <f>E8+G8+I8+K8+M8</f>
        <v>62</v>
      </c>
      <c r="D8" s="93">
        <v>11</v>
      </c>
      <c r="E8" s="93">
        <v>11</v>
      </c>
      <c r="F8" s="93">
        <v>10</v>
      </c>
      <c r="G8" s="93">
        <v>11</v>
      </c>
      <c r="H8" s="93">
        <v>5</v>
      </c>
      <c r="I8" s="93">
        <v>5</v>
      </c>
      <c r="J8" s="93">
        <v>8</v>
      </c>
      <c r="K8" s="93">
        <v>8</v>
      </c>
      <c r="L8" s="93">
        <v>27</v>
      </c>
      <c r="M8" s="95">
        <v>27</v>
      </c>
      <c r="N8" s="190"/>
      <c r="O8" s="190"/>
    </row>
    <row r="9" spans="1:15" ht="18.75" customHeight="1">
      <c r="A9" s="108" t="s">
        <v>9</v>
      </c>
      <c r="B9" s="320">
        <f aca="true" t="shared" si="1" ref="B9:C17">D9+F9+H9+J9+L9</f>
        <v>90</v>
      </c>
      <c r="C9" s="320">
        <f t="shared" si="1"/>
        <v>98</v>
      </c>
      <c r="D9" s="96">
        <v>21</v>
      </c>
      <c r="E9" s="96">
        <v>23</v>
      </c>
      <c r="F9" s="96">
        <v>21</v>
      </c>
      <c r="G9" s="96">
        <v>23</v>
      </c>
      <c r="H9" s="96">
        <v>18</v>
      </c>
      <c r="I9" s="96">
        <v>20</v>
      </c>
      <c r="J9" s="96">
        <v>11</v>
      </c>
      <c r="K9" s="96">
        <v>12</v>
      </c>
      <c r="L9" s="179">
        <v>19</v>
      </c>
      <c r="M9" s="98">
        <v>20</v>
      </c>
      <c r="N9" s="190"/>
      <c r="O9" s="190"/>
    </row>
    <row r="10" spans="1:15" ht="18.75" customHeight="1">
      <c r="A10" s="108" t="s">
        <v>10</v>
      </c>
      <c r="B10" s="320">
        <f t="shared" si="1"/>
        <v>53</v>
      </c>
      <c r="C10" s="320">
        <f t="shared" si="1"/>
        <v>53</v>
      </c>
      <c r="D10" s="96">
        <v>8</v>
      </c>
      <c r="E10" s="96">
        <v>8</v>
      </c>
      <c r="F10" s="96">
        <v>9</v>
      </c>
      <c r="G10" s="96">
        <v>9</v>
      </c>
      <c r="H10" s="96">
        <v>8</v>
      </c>
      <c r="I10" s="96">
        <v>8</v>
      </c>
      <c r="J10" s="96">
        <v>9</v>
      </c>
      <c r="K10" s="96">
        <v>9</v>
      </c>
      <c r="L10" s="96">
        <v>19</v>
      </c>
      <c r="M10" s="98">
        <v>19</v>
      </c>
      <c r="N10" s="190"/>
      <c r="O10" s="190"/>
    </row>
    <row r="11" spans="1:15" ht="18.75" customHeight="1">
      <c r="A11" s="108" t="s">
        <v>38</v>
      </c>
      <c r="B11" s="320">
        <f t="shared" si="1"/>
        <v>73</v>
      </c>
      <c r="C11" s="320">
        <f t="shared" si="1"/>
        <v>73</v>
      </c>
      <c r="D11" s="96">
        <v>5</v>
      </c>
      <c r="E11" s="96">
        <v>5</v>
      </c>
      <c r="F11" s="96">
        <v>20</v>
      </c>
      <c r="G11" s="96">
        <v>20</v>
      </c>
      <c r="H11" s="96">
        <v>11</v>
      </c>
      <c r="I11" s="96">
        <v>11</v>
      </c>
      <c r="J11" s="96">
        <v>8</v>
      </c>
      <c r="K11" s="96">
        <v>8</v>
      </c>
      <c r="L11" s="96">
        <v>29</v>
      </c>
      <c r="M11" s="98">
        <v>29</v>
      </c>
      <c r="N11" s="190"/>
      <c r="O11" s="190"/>
    </row>
    <row r="12" spans="1:15" ht="18.75" customHeight="1">
      <c r="A12" s="108" t="s">
        <v>39</v>
      </c>
      <c r="B12" s="320">
        <f t="shared" si="1"/>
        <v>44</v>
      </c>
      <c r="C12" s="320">
        <f t="shared" si="1"/>
        <v>47</v>
      </c>
      <c r="D12" s="96">
        <v>7</v>
      </c>
      <c r="E12" s="96">
        <v>7</v>
      </c>
      <c r="F12" s="96">
        <v>5</v>
      </c>
      <c r="G12" s="96">
        <v>5</v>
      </c>
      <c r="H12" s="96">
        <v>1</v>
      </c>
      <c r="I12" s="96">
        <v>1</v>
      </c>
      <c r="J12" s="96">
        <v>3</v>
      </c>
      <c r="K12" s="96">
        <v>3</v>
      </c>
      <c r="L12" s="96">
        <v>28</v>
      </c>
      <c r="M12" s="98">
        <v>31</v>
      </c>
      <c r="N12" s="190"/>
      <c r="O12" s="190"/>
    </row>
    <row r="13" spans="1:15" ht="18.75" customHeight="1">
      <c r="A13" s="108" t="s">
        <v>40</v>
      </c>
      <c r="B13" s="320">
        <f t="shared" si="1"/>
        <v>72</v>
      </c>
      <c r="C13" s="320">
        <f t="shared" si="1"/>
        <v>76</v>
      </c>
      <c r="D13" s="96">
        <v>10</v>
      </c>
      <c r="E13" s="96">
        <v>10</v>
      </c>
      <c r="F13" s="96">
        <v>11</v>
      </c>
      <c r="G13" s="96">
        <v>12</v>
      </c>
      <c r="H13" s="96">
        <v>13</v>
      </c>
      <c r="I13" s="96">
        <v>13</v>
      </c>
      <c r="J13" s="96">
        <v>7</v>
      </c>
      <c r="K13" s="96">
        <v>7</v>
      </c>
      <c r="L13" s="96">
        <v>31</v>
      </c>
      <c r="M13" s="98">
        <v>34</v>
      </c>
      <c r="N13" s="190"/>
      <c r="O13" s="190"/>
    </row>
    <row r="14" spans="1:15" ht="18.75" customHeight="1">
      <c r="A14" s="108" t="s">
        <v>41</v>
      </c>
      <c r="B14" s="320">
        <f t="shared" si="1"/>
        <v>41</v>
      </c>
      <c r="C14" s="320">
        <f t="shared" si="1"/>
        <v>46</v>
      </c>
      <c r="D14" s="96">
        <v>13</v>
      </c>
      <c r="E14" s="96">
        <v>13</v>
      </c>
      <c r="F14" s="96">
        <v>8</v>
      </c>
      <c r="G14" s="96">
        <v>10</v>
      </c>
      <c r="H14" s="96">
        <v>8</v>
      </c>
      <c r="I14" s="96">
        <v>8</v>
      </c>
      <c r="J14" s="96">
        <v>6</v>
      </c>
      <c r="K14" s="96">
        <v>8</v>
      </c>
      <c r="L14" s="96">
        <v>6</v>
      </c>
      <c r="M14" s="98">
        <v>7</v>
      </c>
      <c r="N14" s="190"/>
      <c r="O14" s="190"/>
    </row>
    <row r="15" spans="1:15" ht="18.75" customHeight="1">
      <c r="A15" s="108" t="s">
        <v>15</v>
      </c>
      <c r="B15" s="320">
        <f t="shared" si="1"/>
        <v>31</v>
      </c>
      <c r="C15" s="320">
        <f t="shared" si="1"/>
        <v>36</v>
      </c>
      <c r="D15" s="96">
        <v>2</v>
      </c>
      <c r="E15" s="96">
        <v>3</v>
      </c>
      <c r="F15" s="96">
        <v>6</v>
      </c>
      <c r="G15" s="96">
        <v>6</v>
      </c>
      <c r="H15" s="96">
        <v>3</v>
      </c>
      <c r="I15" s="96">
        <v>3</v>
      </c>
      <c r="J15" s="96">
        <v>7</v>
      </c>
      <c r="K15" s="96">
        <v>9</v>
      </c>
      <c r="L15" s="96">
        <v>13</v>
      </c>
      <c r="M15" s="98">
        <v>15</v>
      </c>
      <c r="N15" s="190"/>
      <c r="O15" s="190"/>
    </row>
    <row r="16" spans="1:15" ht="18.75" customHeight="1">
      <c r="A16" s="108" t="s">
        <v>16</v>
      </c>
      <c r="B16" s="320">
        <f t="shared" si="1"/>
        <v>74</v>
      </c>
      <c r="C16" s="320">
        <f t="shared" si="1"/>
        <v>77</v>
      </c>
      <c r="D16" s="96">
        <v>13</v>
      </c>
      <c r="E16" s="96">
        <v>14</v>
      </c>
      <c r="F16" s="96">
        <v>18</v>
      </c>
      <c r="G16" s="96">
        <v>18</v>
      </c>
      <c r="H16" s="96">
        <v>12</v>
      </c>
      <c r="I16" s="96">
        <v>13</v>
      </c>
      <c r="J16" s="96">
        <v>12</v>
      </c>
      <c r="K16" s="96">
        <v>12</v>
      </c>
      <c r="L16" s="96">
        <v>19</v>
      </c>
      <c r="M16" s="98">
        <v>20</v>
      </c>
      <c r="N16" s="190"/>
      <c r="O16" s="190"/>
    </row>
    <row r="17" spans="1:15" ht="18.75" customHeight="1">
      <c r="A17" s="169" t="s">
        <v>42</v>
      </c>
      <c r="B17" s="321">
        <f t="shared" si="1"/>
        <v>45</v>
      </c>
      <c r="C17" s="321">
        <f t="shared" si="1"/>
        <v>46</v>
      </c>
      <c r="D17" s="99">
        <v>11</v>
      </c>
      <c r="E17" s="99">
        <v>11</v>
      </c>
      <c r="F17" s="99">
        <v>11</v>
      </c>
      <c r="G17" s="99">
        <v>11</v>
      </c>
      <c r="H17" s="99">
        <v>1</v>
      </c>
      <c r="I17" s="99">
        <v>1</v>
      </c>
      <c r="J17" s="99">
        <v>3</v>
      </c>
      <c r="K17" s="99">
        <v>3</v>
      </c>
      <c r="L17" s="99">
        <v>19</v>
      </c>
      <c r="M17" s="101">
        <v>20</v>
      </c>
      <c r="N17" s="190"/>
      <c r="O17" s="190"/>
    </row>
    <row r="18" spans="1:13" ht="18.75" customHeight="1">
      <c r="A18" s="300"/>
      <c r="B18" s="2"/>
      <c r="C18" s="2"/>
      <c r="D18" s="2"/>
      <c r="E18" s="2"/>
      <c r="F18" s="2"/>
      <c r="G18" s="2"/>
      <c r="M18" s="5" t="s">
        <v>200</v>
      </c>
    </row>
    <row r="19" spans="1:7" ht="18.75" customHeight="1">
      <c r="A19" s="300"/>
      <c r="B19" s="2"/>
      <c r="C19" s="2"/>
      <c r="D19" s="2"/>
      <c r="E19" s="2"/>
      <c r="F19" s="2"/>
      <c r="G19" s="2"/>
    </row>
    <row r="20" spans="1:3" ht="18.75" customHeight="1">
      <c r="A20" s="335" t="s">
        <v>312</v>
      </c>
      <c r="B20" s="6"/>
      <c r="C20" s="6"/>
    </row>
    <row r="21" spans="1:29" ht="13.5" customHeight="1">
      <c r="A21" s="6"/>
      <c r="B21" s="6"/>
      <c r="C21" s="6"/>
      <c r="O21" s="3" t="s">
        <v>383</v>
      </c>
      <c r="AB21" s="4"/>
      <c r="AC21" s="4"/>
    </row>
    <row r="22" spans="1:15" ht="17.25" customHeight="1">
      <c r="A22" s="504" t="s">
        <v>4</v>
      </c>
      <c r="B22" s="439" t="s">
        <v>33</v>
      </c>
      <c r="C22" s="435"/>
      <c r="D22" s="439" t="s">
        <v>34</v>
      </c>
      <c r="E22" s="435"/>
      <c r="F22" s="439" t="s">
        <v>106</v>
      </c>
      <c r="G22" s="435"/>
      <c r="H22" s="567" t="s">
        <v>107</v>
      </c>
      <c r="I22" s="568"/>
      <c r="J22" s="439" t="s">
        <v>35</v>
      </c>
      <c r="K22" s="435"/>
      <c r="L22" s="439" t="s">
        <v>108</v>
      </c>
      <c r="M22" s="435"/>
      <c r="N22" s="439" t="s">
        <v>23</v>
      </c>
      <c r="O22" s="440"/>
    </row>
    <row r="23" spans="1:15" ht="17.25" customHeight="1">
      <c r="A23" s="506"/>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74" t="s">
        <v>26</v>
      </c>
    </row>
    <row r="24" spans="1:16" s="8" customFormat="1" ht="18" customHeight="1">
      <c r="A24" s="107" t="s">
        <v>36</v>
      </c>
      <c r="B24" s="90">
        <f>SUM(B25:B34)</f>
        <v>584</v>
      </c>
      <c r="C24" s="90">
        <f aca="true" t="shared" si="2" ref="C24:O24">SUM(C25:C34)</f>
        <v>614</v>
      </c>
      <c r="D24" s="90">
        <f t="shared" si="2"/>
        <v>80</v>
      </c>
      <c r="E24" s="90">
        <f t="shared" si="2"/>
        <v>80</v>
      </c>
      <c r="F24" s="90">
        <f t="shared" si="2"/>
        <v>86</v>
      </c>
      <c r="G24" s="90">
        <f t="shared" si="2"/>
        <v>92</v>
      </c>
      <c r="H24" s="90">
        <f t="shared" si="2"/>
        <v>354</v>
      </c>
      <c r="I24" s="90">
        <f t="shared" si="2"/>
        <v>371</v>
      </c>
      <c r="J24" s="90">
        <f t="shared" si="2"/>
        <v>5</v>
      </c>
      <c r="K24" s="90">
        <f t="shared" si="2"/>
        <v>5</v>
      </c>
      <c r="L24" s="90">
        <f t="shared" si="2"/>
        <v>27</v>
      </c>
      <c r="M24" s="90">
        <f t="shared" si="2"/>
        <v>30</v>
      </c>
      <c r="N24" s="90">
        <f t="shared" si="2"/>
        <v>32</v>
      </c>
      <c r="O24" s="92">
        <f t="shared" si="2"/>
        <v>36</v>
      </c>
      <c r="P24" s="175"/>
    </row>
    <row r="25" spans="1:16" s="8" customFormat="1" ht="18" customHeight="1">
      <c r="A25" s="176" t="s">
        <v>37</v>
      </c>
      <c r="B25" s="177">
        <f>D25+F25+H25+J25+L25+N25</f>
        <v>61</v>
      </c>
      <c r="C25" s="177">
        <f>E25+G25+I25+K25+M25+O25</f>
        <v>62</v>
      </c>
      <c r="D25" s="93">
        <v>5</v>
      </c>
      <c r="E25" s="93">
        <v>5</v>
      </c>
      <c r="F25" s="93">
        <v>5</v>
      </c>
      <c r="G25" s="93">
        <v>5</v>
      </c>
      <c r="H25" s="93">
        <v>48</v>
      </c>
      <c r="I25" s="93">
        <v>49</v>
      </c>
      <c r="J25" s="93">
        <v>0</v>
      </c>
      <c r="K25" s="93">
        <v>0</v>
      </c>
      <c r="L25" s="93">
        <v>1</v>
      </c>
      <c r="M25" s="93">
        <v>1</v>
      </c>
      <c r="N25" s="93">
        <v>2</v>
      </c>
      <c r="O25" s="95">
        <v>2</v>
      </c>
      <c r="P25" s="175"/>
    </row>
    <row r="26" spans="1:16" s="8" customFormat="1" ht="18" customHeight="1">
      <c r="A26" s="108" t="s">
        <v>9</v>
      </c>
      <c r="B26" s="178">
        <f aca="true" t="shared" si="3" ref="B26:C34">D26+F26+H26+J26+L26+N26</f>
        <v>90</v>
      </c>
      <c r="C26" s="178">
        <f t="shared" si="3"/>
        <v>98</v>
      </c>
      <c r="D26" s="96">
        <v>10</v>
      </c>
      <c r="E26" s="96">
        <v>10</v>
      </c>
      <c r="F26" s="96">
        <v>15</v>
      </c>
      <c r="G26" s="96">
        <v>15</v>
      </c>
      <c r="H26" s="96">
        <v>63</v>
      </c>
      <c r="I26" s="96">
        <v>70</v>
      </c>
      <c r="J26" s="179">
        <v>0</v>
      </c>
      <c r="K26" s="96">
        <v>0</v>
      </c>
      <c r="L26" s="96">
        <v>1</v>
      </c>
      <c r="M26" s="96">
        <v>1</v>
      </c>
      <c r="N26" s="96">
        <v>1</v>
      </c>
      <c r="O26" s="98">
        <v>2</v>
      </c>
      <c r="P26" s="175"/>
    </row>
    <row r="27" spans="1:16" s="8" customFormat="1" ht="18" customHeight="1">
      <c r="A27" s="108" t="s">
        <v>10</v>
      </c>
      <c r="B27" s="178">
        <f t="shared" si="3"/>
        <v>53</v>
      </c>
      <c r="C27" s="178">
        <f t="shared" si="3"/>
        <v>53</v>
      </c>
      <c r="D27" s="96">
        <v>9</v>
      </c>
      <c r="E27" s="96">
        <v>9</v>
      </c>
      <c r="F27" s="96">
        <v>4</v>
      </c>
      <c r="G27" s="96">
        <v>4</v>
      </c>
      <c r="H27" s="96">
        <v>36</v>
      </c>
      <c r="I27" s="96">
        <v>36</v>
      </c>
      <c r="J27" s="96">
        <v>0</v>
      </c>
      <c r="K27" s="96">
        <v>0</v>
      </c>
      <c r="L27" s="96">
        <v>1</v>
      </c>
      <c r="M27" s="96">
        <v>1</v>
      </c>
      <c r="N27" s="96">
        <v>3</v>
      </c>
      <c r="O27" s="98">
        <v>3</v>
      </c>
      <c r="P27" s="175"/>
    </row>
    <row r="28" spans="1:16" s="8" customFormat="1" ht="18" customHeight="1">
      <c r="A28" s="108" t="s">
        <v>38</v>
      </c>
      <c r="B28" s="178">
        <f t="shared" si="3"/>
        <v>73</v>
      </c>
      <c r="C28" s="178">
        <f t="shared" si="3"/>
        <v>73</v>
      </c>
      <c r="D28" s="96">
        <v>12</v>
      </c>
      <c r="E28" s="96">
        <v>12</v>
      </c>
      <c r="F28" s="96">
        <v>17</v>
      </c>
      <c r="G28" s="96">
        <v>17</v>
      </c>
      <c r="H28" s="96">
        <v>36</v>
      </c>
      <c r="I28" s="96">
        <v>36</v>
      </c>
      <c r="J28" s="96">
        <v>2</v>
      </c>
      <c r="K28" s="96">
        <v>2</v>
      </c>
      <c r="L28" s="96">
        <v>2</v>
      </c>
      <c r="M28" s="96">
        <v>2</v>
      </c>
      <c r="N28" s="96">
        <v>4</v>
      </c>
      <c r="O28" s="98">
        <v>4</v>
      </c>
      <c r="P28" s="175"/>
    </row>
    <row r="29" spans="1:16" s="8" customFormat="1" ht="18" customHeight="1">
      <c r="A29" s="108" t="s">
        <v>39</v>
      </c>
      <c r="B29" s="178">
        <f t="shared" si="3"/>
        <v>44</v>
      </c>
      <c r="C29" s="178">
        <f t="shared" si="3"/>
        <v>47</v>
      </c>
      <c r="D29" s="96">
        <v>6</v>
      </c>
      <c r="E29" s="96">
        <v>6</v>
      </c>
      <c r="F29" s="96">
        <v>2</v>
      </c>
      <c r="G29" s="96">
        <v>2</v>
      </c>
      <c r="H29" s="96">
        <v>29</v>
      </c>
      <c r="I29" s="96">
        <v>31</v>
      </c>
      <c r="J29" s="96">
        <v>0</v>
      </c>
      <c r="K29" s="96">
        <v>0</v>
      </c>
      <c r="L29" s="96">
        <v>4</v>
      </c>
      <c r="M29" s="96">
        <v>5</v>
      </c>
      <c r="N29" s="96">
        <v>3</v>
      </c>
      <c r="O29" s="98">
        <v>3</v>
      </c>
      <c r="P29" s="175"/>
    </row>
    <row r="30" spans="1:16" s="8" customFormat="1" ht="18" customHeight="1">
      <c r="A30" s="108" t="s">
        <v>40</v>
      </c>
      <c r="B30" s="178">
        <f t="shared" si="3"/>
        <v>72</v>
      </c>
      <c r="C30" s="178">
        <f t="shared" si="3"/>
        <v>76</v>
      </c>
      <c r="D30" s="96">
        <v>11</v>
      </c>
      <c r="E30" s="96">
        <v>11</v>
      </c>
      <c r="F30" s="96">
        <v>11</v>
      </c>
      <c r="G30" s="96">
        <v>12</v>
      </c>
      <c r="H30" s="96">
        <v>37</v>
      </c>
      <c r="I30" s="96">
        <v>38</v>
      </c>
      <c r="J30" s="96">
        <v>2</v>
      </c>
      <c r="K30" s="96">
        <v>2</v>
      </c>
      <c r="L30" s="96">
        <v>5</v>
      </c>
      <c r="M30" s="96">
        <v>5</v>
      </c>
      <c r="N30" s="96">
        <v>6</v>
      </c>
      <c r="O30" s="98">
        <v>8</v>
      </c>
      <c r="P30" s="175"/>
    </row>
    <row r="31" spans="1:16" s="8" customFormat="1" ht="18" customHeight="1">
      <c r="A31" s="108" t="s">
        <v>41</v>
      </c>
      <c r="B31" s="178">
        <f t="shared" si="3"/>
        <v>41</v>
      </c>
      <c r="C31" s="178">
        <f t="shared" si="3"/>
        <v>46</v>
      </c>
      <c r="D31" s="96">
        <v>7</v>
      </c>
      <c r="E31" s="96">
        <v>7</v>
      </c>
      <c r="F31" s="96">
        <v>13</v>
      </c>
      <c r="G31" s="96">
        <v>17</v>
      </c>
      <c r="H31" s="96">
        <v>10</v>
      </c>
      <c r="I31" s="96">
        <v>11</v>
      </c>
      <c r="J31" s="96">
        <v>0</v>
      </c>
      <c r="K31" s="96">
        <v>0</v>
      </c>
      <c r="L31" s="96">
        <v>3</v>
      </c>
      <c r="M31" s="96">
        <v>3</v>
      </c>
      <c r="N31" s="96">
        <v>8</v>
      </c>
      <c r="O31" s="98">
        <v>8</v>
      </c>
      <c r="P31" s="175"/>
    </row>
    <row r="32" spans="1:16" s="8" customFormat="1" ht="18" customHeight="1">
      <c r="A32" s="108" t="s">
        <v>15</v>
      </c>
      <c r="B32" s="178">
        <f t="shared" si="3"/>
        <v>31</v>
      </c>
      <c r="C32" s="178">
        <f t="shared" si="3"/>
        <v>36</v>
      </c>
      <c r="D32" s="96">
        <v>4</v>
      </c>
      <c r="E32" s="96">
        <v>4</v>
      </c>
      <c r="F32" s="96">
        <v>10</v>
      </c>
      <c r="G32" s="96">
        <v>11</v>
      </c>
      <c r="H32" s="96">
        <v>16</v>
      </c>
      <c r="I32" s="96">
        <v>19</v>
      </c>
      <c r="J32" s="96">
        <v>0</v>
      </c>
      <c r="K32" s="96">
        <v>0</v>
      </c>
      <c r="L32" s="96">
        <v>0</v>
      </c>
      <c r="M32" s="96">
        <v>0</v>
      </c>
      <c r="N32" s="96">
        <v>1</v>
      </c>
      <c r="O32" s="98">
        <v>2</v>
      </c>
      <c r="P32" s="175"/>
    </row>
    <row r="33" spans="1:16" s="8" customFormat="1" ht="18" customHeight="1">
      <c r="A33" s="108" t="s">
        <v>16</v>
      </c>
      <c r="B33" s="178">
        <f t="shared" si="3"/>
        <v>74</v>
      </c>
      <c r="C33" s="178">
        <f t="shared" si="3"/>
        <v>77</v>
      </c>
      <c r="D33" s="96">
        <v>9</v>
      </c>
      <c r="E33" s="96">
        <v>9</v>
      </c>
      <c r="F33" s="96">
        <v>3</v>
      </c>
      <c r="G33" s="96">
        <v>3</v>
      </c>
      <c r="H33" s="96">
        <v>50</v>
      </c>
      <c r="I33" s="96">
        <v>51</v>
      </c>
      <c r="J33" s="96">
        <v>0</v>
      </c>
      <c r="K33" s="96">
        <v>0</v>
      </c>
      <c r="L33" s="96">
        <v>9</v>
      </c>
      <c r="M33" s="96">
        <v>11</v>
      </c>
      <c r="N33" s="96">
        <v>3</v>
      </c>
      <c r="O33" s="98">
        <v>3</v>
      </c>
      <c r="P33" s="175"/>
    </row>
    <row r="34" spans="1:16" s="8" customFormat="1" ht="18" customHeight="1">
      <c r="A34" s="169" t="s">
        <v>42</v>
      </c>
      <c r="B34" s="180">
        <f t="shared" si="3"/>
        <v>45</v>
      </c>
      <c r="C34" s="180">
        <f t="shared" si="3"/>
        <v>46</v>
      </c>
      <c r="D34" s="99">
        <v>7</v>
      </c>
      <c r="E34" s="99">
        <v>7</v>
      </c>
      <c r="F34" s="99">
        <v>6</v>
      </c>
      <c r="G34" s="99">
        <v>6</v>
      </c>
      <c r="H34" s="99">
        <v>29</v>
      </c>
      <c r="I34" s="99">
        <v>30</v>
      </c>
      <c r="J34" s="99">
        <v>1</v>
      </c>
      <c r="K34" s="99">
        <v>1</v>
      </c>
      <c r="L34" s="99">
        <v>1</v>
      </c>
      <c r="M34" s="99">
        <v>1</v>
      </c>
      <c r="N34" s="99">
        <v>1</v>
      </c>
      <c r="O34" s="101">
        <v>1</v>
      </c>
      <c r="P34" s="175"/>
    </row>
    <row r="35" spans="15:28" ht="16.5" customHeight="1">
      <c r="O35" s="5" t="s">
        <v>200</v>
      </c>
      <c r="AB35" s="7"/>
    </row>
  </sheetData>
  <sheetProtection/>
  <mergeCells count="15">
    <mergeCell ref="A5:A6"/>
    <mergeCell ref="A22:A23"/>
    <mergeCell ref="B22:C22"/>
    <mergeCell ref="D22:E22"/>
    <mergeCell ref="F22:G22"/>
    <mergeCell ref="H22:I22"/>
    <mergeCell ref="N22:O22"/>
    <mergeCell ref="L5:M5"/>
    <mergeCell ref="L22:M22"/>
    <mergeCell ref="J22:K22"/>
    <mergeCell ref="B5:C5"/>
    <mergeCell ref="D5:E5"/>
    <mergeCell ref="F5:G5"/>
    <mergeCell ref="H5:I5"/>
    <mergeCell ref="J5:K5"/>
  </mergeCells>
  <printOptions horizontalCentered="1"/>
  <pageMargins left="0.7480314960629921" right="0.7480314960629921" top="0.7874015748031497" bottom="0.3937007874015748" header="0.3937007874015748" footer="0.1968503937007874"/>
  <pageSetup horizontalDpi="600" verticalDpi="600" orientation="portrait" paperSize="9" scale="86" r:id="rId1"/>
  <rowBreaks count="1" manualBreakCount="1">
    <brk id="19" max="255" man="1"/>
  </rowBreaks>
</worksheet>
</file>

<file path=xl/worksheets/sheet31.xml><?xml version="1.0" encoding="utf-8"?>
<worksheet xmlns="http://schemas.openxmlformats.org/spreadsheetml/2006/main" xmlns:r="http://schemas.openxmlformats.org/officeDocument/2006/relationships">
  <dimension ref="A1:T16"/>
  <sheetViews>
    <sheetView view="pageBreakPreview" zoomScale="115" zoomScaleSheetLayoutView="115" workbookViewId="0" topLeftCell="A1">
      <selection activeCell="P13" sqref="P13"/>
    </sheetView>
  </sheetViews>
  <sheetFormatPr defaultColWidth="9.00390625" defaultRowHeight="13.5"/>
  <cols>
    <col min="1" max="1" width="7.50390625" style="1" customWidth="1"/>
    <col min="2" max="2" width="6.25390625" style="1" customWidth="1"/>
    <col min="3" max="3" width="5.75390625" style="1" bestFit="1" customWidth="1"/>
    <col min="4" max="19" width="6.25390625" style="1" customWidth="1"/>
    <col min="20" max="27" width="6.125" style="1" customWidth="1"/>
    <col min="28" max="28" width="0.2421875" style="1" customWidth="1"/>
    <col min="29" max="16384" width="9.00390625" style="1" customWidth="1"/>
  </cols>
  <sheetData>
    <row r="1" spans="1:3" ht="18.75" customHeight="1">
      <c r="A1" s="336" t="s">
        <v>313</v>
      </c>
      <c r="B1" s="159"/>
      <c r="C1" s="159"/>
    </row>
    <row r="2" spans="1:19" ht="13.5" customHeight="1">
      <c r="A2" s="6"/>
      <c r="B2" s="159"/>
      <c r="C2" s="159"/>
      <c r="N2" s="4"/>
      <c r="O2" s="4"/>
      <c r="P2" s="4"/>
      <c r="Q2" s="4"/>
      <c r="R2" s="4"/>
      <c r="S2" s="3" t="s">
        <v>383</v>
      </c>
    </row>
    <row r="3" spans="1:19" ht="18" customHeight="1">
      <c r="A3" s="434" t="s">
        <v>43</v>
      </c>
      <c r="B3" s="437" t="s">
        <v>44</v>
      </c>
      <c r="C3" s="437"/>
      <c r="D3" s="572"/>
      <c r="E3" s="572"/>
      <c r="F3" s="572"/>
      <c r="G3" s="572"/>
      <c r="H3" s="572"/>
      <c r="I3" s="437" t="s">
        <v>45</v>
      </c>
      <c r="J3" s="437"/>
      <c r="K3" s="437"/>
      <c r="L3" s="437"/>
      <c r="M3" s="437"/>
      <c r="N3" s="437"/>
      <c r="O3" s="437"/>
      <c r="P3" s="437"/>
      <c r="Q3" s="437"/>
      <c r="R3" s="437"/>
      <c r="S3" s="439"/>
    </row>
    <row r="4" spans="1:20" ht="34.5" customHeight="1">
      <c r="A4" s="546"/>
      <c r="B4" s="23" t="s">
        <v>46</v>
      </c>
      <c r="C4" s="327" t="s">
        <v>51</v>
      </c>
      <c r="D4" s="23" t="s">
        <v>344</v>
      </c>
      <c r="E4" s="23" t="s">
        <v>345</v>
      </c>
      <c r="F4" s="23" t="s">
        <v>346</v>
      </c>
      <c r="G4" s="23" t="s">
        <v>347</v>
      </c>
      <c r="H4" s="160" t="s">
        <v>47</v>
      </c>
      <c r="I4" s="23" t="s">
        <v>46</v>
      </c>
      <c r="J4" s="161" t="s">
        <v>69</v>
      </c>
      <c r="K4" s="162" t="s">
        <v>56</v>
      </c>
      <c r="L4" s="162" t="s">
        <v>331</v>
      </c>
      <c r="M4" s="162" t="s">
        <v>109</v>
      </c>
      <c r="N4" s="23" t="s">
        <v>48</v>
      </c>
      <c r="O4" s="337" t="s">
        <v>332</v>
      </c>
      <c r="P4" s="23" t="s">
        <v>49</v>
      </c>
      <c r="Q4" s="163" t="s">
        <v>110</v>
      </c>
      <c r="R4" s="164" t="s">
        <v>111</v>
      </c>
      <c r="S4" s="163" t="s">
        <v>23</v>
      </c>
      <c r="T4" s="165"/>
    </row>
    <row r="5" spans="1:19" ht="18" customHeight="1">
      <c r="A5" s="107" t="s">
        <v>33</v>
      </c>
      <c r="B5" s="322">
        <f>SUM(B6:B15)</f>
        <v>584</v>
      </c>
      <c r="C5" s="328">
        <f aca="true" t="shared" si="0" ref="C5:S5">SUM(C6:C15)</f>
        <v>0</v>
      </c>
      <c r="D5" s="323">
        <f t="shared" si="0"/>
        <v>0</v>
      </c>
      <c r="E5" s="323">
        <f t="shared" si="0"/>
        <v>0</v>
      </c>
      <c r="F5" s="323">
        <f t="shared" si="0"/>
        <v>43</v>
      </c>
      <c r="G5" s="323">
        <f t="shared" si="0"/>
        <v>511</v>
      </c>
      <c r="H5" s="323">
        <f t="shared" si="0"/>
        <v>30</v>
      </c>
      <c r="I5" s="323">
        <f>SUM(I6:I15)</f>
        <v>584</v>
      </c>
      <c r="J5" s="323">
        <f t="shared" si="0"/>
        <v>2</v>
      </c>
      <c r="K5" s="166">
        <f t="shared" si="0"/>
        <v>9</v>
      </c>
      <c r="L5" s="166">
        <f t="shared" si="0"/>
        <v>72</v>
      </c>
      <c r="M5" s="166">
        <f t="shared" si="0"/>
        <v>18</v>
      </c>
      <c r="N5" s="166">
        <f t="shared" si="0"/>
        <v>449</v>
      </c>
      <c r="O5" s="166">
        <f t="shared" si="0"/>
        <v>238</v>
      </c>
      <c r="P5" s="166">
        <f t="shared" si="0"/>
        <v>5</v>
      </c>
      <c r="Q5" s="166">
        <f t="shared" si="0"/>
        <v>17</v>
      </c>
      <c r="R5" s="166">
        <f t="shared" si="0"/>
        <v>5</v>
      </c>
      <c r="S5" s="166">
        <f t="shared" si="0"/>
        <v>7</v>
      </c>
    </row>
    <row r="6" spans="1:19" ht="18" customHeight="1">
      <c r="A6" s="108" t="s">
        <v>8</v>
      </c>
      <c r="B6" s="324">
        <f>SUM(C6:H6)</f>
        <v>61</v>
      </c>
      <c r="C6" s="329">
        <v>0</v>
      </c>
      <c r="D6" s="167">
        <v>0</v>
      </c>
      <c r="E6" s="167">
        <v>0</v>
      </c>
      <c r="F6" s="167">
        <v>1</v>
      </c>
      <c r="G6" s="167">
        <v>56</v>
      </c>
      <c r="H6" s="167">
        <v>4</v>
      </c>
      <c r="I6" s="329">
        <f>SUM(J6:N6,P6:S6)</f>
        <v>61</v>
      </c>
      <c r="J6" s="167">
        <v>0</v>
      </c>
      <c r="K6" s="167">
        <v>0</v>
      </c>
      <c r="L6" s="167">
        <v>4</v>
      </c>
      <c r="M6" s="167">
        <v>1</v>
      </c>
      <c r="N6" s="167">
        <v>51</v>
      </c>
      <c r="O6" s="167">
        <v>31</v>
      </c>
      <c r="P6" s="167">
        <v>1</v>
      </c>
      <c r="Q6" s="168">
        <v>1</v>
      </c>
      <c r="R6" s="168">
        <v>2</v>
      </c>
      <c r="S6" s="168">
        <v>1</v>
      </c>
    </row>
    <row r="7" spans="1:19" ht="18" customHeight="1">
      <c r="A7" s="108" t="s">
        <v>9</v>
      </c>
      <c r="B7" s="324">
        <f aca="true" t="shared" si="1" ref="B7:B15">SUM(C7:H7)</f>
        <v>90</v>
      </c>
      <c r="C7" s="326">
        <v>0</v>
      </c>
      <c r="D7" s="167">
        <v>0</v>
      </c>
      <c r="E7" s="167">
        <v>0</v>
      </c>
      <c r="F7" s="167">
        <v>19</v>
      </c>
      <c r="G7" s="167">
        <v>65</v>
      </c>
      <c r="H7" s="167">
        <v>6</v>
      </c>
      <c r="I7" s="167">
        <f aca="true" t="shared" si="2" ref="I7:I13">SUM(J7:N7,P7:S7)</f>
        <v>90</v>
      </c>
      <c r="J7" s="167">
        <v>0</v>
      </c>
      <c r="K7" s="167">
        <v>0</v>
      </c>
      <c r="L7" s="167">
        <v>6</v>
      </c>
      <c r="M7" s="167">
        <v>3</v>
      </c>
      <c r="N7" s="167">
        <v>80</v>
      </c>
      <c r="O7" s="167">
        <v>53</v>
      </c>
      <c r="P7" s="167">
        <v>1</v>
      </c>
      <c r="Q7" s="168">
        <v>0</v>
      </c>
      <c r="R7" s="168">
        <v>0</v>
      </c>
      <c r="S7" s="168">
        <v>0</v>
      </c>
    </row>
    <row r="8" spans="1:19" ht="18" customHeight="1">
      <c r="A8" s="108" t="s">
        <v>10</v>
      </c>
      <c r="B8" s="324">
        <f t="shared" si="1"/>
        <v>53</v>
      </c>
      <c r="C8" s="326">
        <v>0</v>
      </c>
      <c r="D8" s="167">
        <v>0</v>
      </c>
      <c r="E8" s="167">
        <v>0</v>
      </c>
      <c r="F8" s="167">
        <v>3</v>
      </c>
      <c r="G8" s="167">
        <v>46</v>
      </c>
      <c r="H8" s="167">
        <v>4</v>
      </c>
      <c r="I8" s="167">
        <f t="shared" si="2"/>
        <v>53</v>
      </c>
      <c r="J8" s="167">
        <v>0</v>
      </c>
      <c r="K8" s="167">
        <v>2</v>
      </c>
      <c r="L8" s="167">
        <v>3</v>
      </c>
      <c r="M8" s="167">
        <v>1</v>
      </c>
      <c r="N8" s="167">
        <v>42</v>
      </c>
      <c r="O8" s="167">
        <v>3</v>
      </c>
      <c r="P8" s="167">
        <v>2</v>
      </c>
      <c r="Q8" s="168">
        <v>1</v>
      </c>
      <c r="R8" s="168">
        <v>0</v>
      </c>
      <c r="S8" s="168">
        <v>2</v>
      </c>
    </row>
    <row r="9" spans="1:19" ht="18" customHeight="1">
      <c r="A9" s="108" t="s">
        <v>11</v>
      </c>
      <c r="B9" s="324">
        <f t="shared" si="1"/>
        <v>73</v>
      </c>
      <c r="C9" s="326">
        <v>0</v>
      </c>
      <c r="D9" s="167">
        <v>0</v>
      </c>
      <c r="E9" s="167">
        <v>0</v>
      </c>
      <c r="F9" s="167">
        <v>9</v>
      </c>
      <c r="G9" s="167">
        <v>62</v>
      </c>
      <c r="H9" s="167">
        <v>2</v>
      </c>
      <c r="I9" s="167">
        <f t="shared" si="2"/>
        <v>73</v>
      </c>
      <c r="J9" s="167">
        <v>0</v>
      </c>
      <c r="K9" s="167">
        <v>0</v>
      </c>
      <c r="L9" s="167">
        <v>12</v>
      </c>
      <c r="M9" s="167">
        <v>2</v>
      </c>
      <c r="N9" s="167">
        <v>55</v>
      </c>
      <c r="O9" s="167">
        <v>33</v>
      </c>
      <c r="P9" s="167">
        <v>0</v>
      </c>
      <c r="Q9" s="168">
        <v>3</v>
      </c>
      <c r="R9" s="168">
        <v>0</v>
      </c>
      <c r="S9" s="168">
        <v>1</v>
      </c>
    </row>
    <row r="10" spans="1:19" ht="18" customHeight="1">
      <c r="A10" s="108" t="s">
        <v>12</v>
      </c>
      <c r="B10" s="324">
        <f t="shared" si="1"/>
        <v>44</v>
      </c>
      <c r="C10" s="326">
        <v>0</v>
      </c>
      <c r="D10" s="167">
        <v>0</v>
      </c>
      <c r="E10" s="167">
        <v>0</v>
      </c>
      <c r="F10" s="167">
        <v>0</v>
      </c>
      <c r="G10" s="167">
        <v>42</v>
      </c>
      <c r="H10" s="167">
        <v>2</v>
      </c>
      <c r="I10" s="167">
        <f t="shared" si="2"/>
        <v>44</v>
      </c>
      <c r="J10" s="167">
        <v>0</v>
      </c>
      <c r="K10" s="167">
        <v>0</v>
      </c>
      <c r="L10" s="167">
        <v>5</v>
      </c>
      <c r="M10" s="167">
        <v>2</v>
      </c>
      <c r="N10" s="167">
        <v>32</v>
      </c>
      <c r="O10" s="167">
        <v>19</v>
      </c>
      <c r="P10" s="167">
        <v>0</v>
      </c>
      <c r="Q10" s="168">
        <v>4</v>
      </c>
      <c r="R10" s="168">
        <v>0</v>
      </c>
      <c r="S10" s="168">
        <v>1</v>
      </c>
    </row>
    <row r="11" spans="1:19" ht="18" customHeight="1">
      <c r="A11" s="108" t="s">
        <v>13</v>
      </c>
      <c r="B11" s="324">
        <f t="shared" si="1"/>
        <v>72</v>
      </c>
      <c r="C11" s="326">
        <v>0</v>
      </c>
      <c r="D11" s="167">
        <v>0</v>
      </c>
      <c r="E11" s="167">
        <v>0</v>
      </c>
      <c r="F11" s="167">
        <v>3</v>
      </c>
      <c r="G11" s="167">
        <v>64</v>
      </c>
      <c r="H11" s="167">
        <v>5</v>
      </c>
      <c r="I11" s="167">
        <f t="shared" si="2"/>
        <v>72</v>
      </c>
      <c r="J11" s="167">
        <v>1</v>
      </c>
      <c r="K11" s="167">
        <v>4</v>
      </c>
      <c r="L11" s="167">
        <v>11</v>
      </c>
      <c r="M11" s="167">
        <v>4</v>
      </c>
      <c r="N11" s="167">
        <v>47</v>
      </c>
      <c r="O11" s="167">
        <v>14</v>
      </c>
      <c r="P11" s="167">
        <v>0</v>
      </c>
      <c r="Q11" s="168">
        <v>5</v>
      </c>
      <c r="R11" s="168">
        <v>0</v>
      </c>
      <c r="S11" s="168">
        <v>0</v>
      </c>
    </row>
    <row r="12" spans="1:19" ht="18" customHeight="1">
      <c r="A12" s="108" t="s">
        <v>14</v>
      </c>
      <c r="B12" s="324">
        <f t="shared" si="1"/>
        <v>41</v>
      </c>
      <c r="C12" s="326">
        <v>0</v>
      </c>
      <c r="D12" s="167">
        <v>0</v>
      </c>
      <c r="E12" s="167">
        <v>0</v>
      </c>
      <c r="F12" s="167">
        <v>4</v>
      </c>
      <c r="G12" s="167">
        <v>33</v>
      </c>
      <c r="H12" s="167">
        <v>4</v>
      </c>
      <c r="I12" s="167">
        <f t="shared" si="2"/>
        <v>41</v>
      </c>
      <c r="J12" s="167">
        <v>0</v>
      </c>
      <c r="K12" s="167">
        <v>1</v>
      </c>
      <c r="L12" s="167">
        <v>0</v>
      </c>
      <c r="M12" s="167">
        <v>2</v>
      </c>
      <c r="N12" s="167">
        <v>35</v>
      </c>
      <c r="O12" s="167">
        <v>30</v>
      </c>
      <c r="P12" s="167">
        <v>0</v>
      </c>
      <c r="Q12" s="168">
        <v>2</v>
      </c>
      <c r="R12" s="168">
        <v>0</v>
      </c>
      <c r="S12" s="168">
        <v>1</v>
      </c>
    </row>
    <row r="13" spans="1:19" ht="18" customHeight="1">
      <c r="A13" s="108" t="s">
        <v>15</v>
      </c>
      <c r="B13" s="324">
        <f t="shared" si="1"/>
        <v>31</v>
      </c>
      <c r="C13" s="326">
        <v>0</v>
      </c>
      <c r="D13" s="167">
        <v>0</v>
      </c>
      <c r="E13" s="167">
        <v>0</v>
      </c>
      <c r="F13" s="167">
        <v>1</v>
      </c>
      <c r="G13" s="167">
        <v>30</v>
      </c>
      <c r="H13" s="167">
        <v>0</v>
      </c>
      <c r="I13" s="167">
        <f t="shared" si="2"/>
        <v>31</v>
      </c>
      <c r="J13" s="167">
        <v>0</v>
      </c>
      <c r="K13" s="167">
        <v>0</v>
      </c>
      <c r="L13" s="167">
        <v>14</v>
      </c>
      <c r="M13" s="167">
        <v>0</v>
      </c>
      <c r="N13" s="167">
        <v>16</v>
      </c>
      <c r="O13" s="167">
        <v>13</v>
      </c>
      <c r="P13" s="167">
        <v>1</v>
      </c>
      <c r="Q13" s="168">
        <v>0</v>
      </c>
      <c r="R13" s="168">
        <v>0</v>
      </c>
      <c r="S13" s="168">
        <v>0</v>
      </c>
    </row>
    <row r="14" spans="1:19" ht="18" customHeight="1">
      <c r="A14" s="108" t="s">
        <v>16</v>
      </c>
      <c r="B14" s="324">
        <f t="shared" si="1"/>
        <v>74</v>
      </c>
      <c r="C14" s="326">
        <v>0</v>
      </c>
      <c r="D14" s="167">
        <v>0</v>
      </c>
      <c r="E14" s="167">
        <v>0</v>
      </c>
      <c r="F14" s="167">
        <v>2</v>
      </c>
      <c r="G14" s="167">
        <v>71</v>
      </c>
      <c r="H14" s="167">
        <v>1</v>
      </c>
      <c r="I14" s="167">
        <f>SUM(J14:N14,P14:S14)</f>
        <v>74</v>
      </c>
      <c r="J14" s="167">
        <v>0</v>
      </c>
      <c r="K14" s="167">
        <v>2</v>
      </c>
      <c r="L14" s="167">
        <v>12</v>
      </c>
      <c r="M14" s="167">
        <v>1</v>
      </c>
      <c r="N14" s="167">
        <v>54</v>
      </c>
      <c r="O14" s="167">
        <v>17</v>
      </c>
      <c r="P14" s="167">
        <v>0</v>
      </c>
      <c r="Q14" s="168">
        <v>1</v>
      </c>
      <c r="R14" s="168">
        <v>3</v>
      </c>
      <c r="S14" s="168">
        <v>1</v>
      </c>
    </row>
    <row r="15" spans="1:19" ht="18" customHeight="1">
      <c r="A15" s="169" t="s">
        <v>17</v>
      </c>
      <c r="B15" s="325">
        <f t="shared" si="1"/>
        <v>45</v>
      </c>
      <c r="C15" s="194">
        <v>0</v>
      </c>
      <c r="D15" s="171">
        <v>0</v>
      </c>
      <c r="E15" s="171">
        <v>0</v>
      </c>
      <c r="F15" s="171">
        <v>1</v>
      </c>
      <c r="G15" s="171">
        <v>42</v>
      </c>
      <c r="H15" s="171">
        <v>2</v>
      </c>
      <c r="I15" s="171">
        <f>SUM(J15:N15,P15:S15)</f>
        <v>45</v>
      </c>
      <c r="J15" s="171">
        <v>1</v>
      </c>
      <c r="K15" s="171">
        <v>0</v>
      </c>
      <c r="L15" s="171">
        <v>5</v>
      </c>
      <c r="M15" s="171">
        <v>2</v>
      </c>
      <c r="N15" s="171">
        <v>37</v>
      </c>
      <c r="O15" s="171">
        <v>25</v>
      </c>
      <c r="P15" s="171">
        <v>0</v>
      </c>
      <c r="Q15" s="172">
        <v>0</v>
      </c>
      <c r="R15" s="172">
        <v>0</v>
      </c>
      <c r="S15" s="172">
        <v>0</v>
      </c>
    </row>
    <row r="16" spans="1:19" ht="16.5" customHeight="1">
      <c r="A16" s="173"/>
      <c r="I16" s="274"/>
      <c r="N16" s="7"/>
      <c r="O16" s="7"/>
      <c r="S16" s="5" t="s">
        <v>200</v>
      </c>
    </row>
  </sheetData>
  <sheetProtection/>
  <mergeCells count="3">
    <mergeCell ref="A3:A4"/>
    <mergeCell ref="B3:H3"/>
    <mergeCell ref="I3:S3"/>
  </mergeCells>
  <printOptions horizontalCentered="1"/>
  <pageMargins left="0.5905511811023623" right="0.5905511811023623" top="4.133858267716536" bottom="0.5905511811023623" header="0.3937007874015748" footer="0.1968503937007874"/>
  <pageSetup fitToHeight="0"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dimension ref="A1:D18"/>
  <sheetViews>
    <sheetView zoomScaleSheetLayoutView="160" zoomScalePageLayoutView="0" workbookViewId="0" topLeftCell="A1">
      <selection activeCell="F9" sqref="F9"/>
    </sheetView>
  </sheetViews>
  <sheetFormatPr defaultColWidth="9.00390625" defaultRowHeight="13.5"/>
  <cols>
    <col min="1" max="1" width="2.00390625" style="146" customWidth="1"/>
    <col min="2" max="2" width="29.875" style="146" customWidth="1"/>
    <col min="3" max="3" width="2.50390625" style="146" customWidth="1"/>
    <col min="4" max="4" width="22.50390625" style="146" customWidth="1"/>
    <col min="5" max="5" width="13.75390625" style="146" customWidth="1"/>
    <col min="6" max="16384" width="9.00390625" style="146" customWidth="1"/>
  </cols>
  <sheetData>
    <row r="1" spans="1:3" ht="14.25" customHeight="1">
      <c r="A1" s="10" t="s">
        <v>329</v>
      </c>
      <c r="C1" s="12"/>
    </row>
    <row r="2" ht="13.5" customHeight="1">
      <c r="D2" s="3" t="s">
        <v>387</v>
      </c>
    </row>
    <row r="3" spans="1:4" ht="15.75" customHeight="1">
      <c r="A3" s="147"/>
      <c r="B3" s="148" t="s">
        <v>62</v>
      </c>
      <c r="C3" s="148"/>
      <c r="D3" s="149" t="s">
        <v>63</v>
      </c>
    </row>
    <row r="4" spans="1:4" ht="15.75" customHeight="1">
      <c r="A4" s="150"/>
      <c r="B4" s="151" t="s">
        <v>222</v>
      </c>
      <c r="C4" s="151"/>
      <c r="D4" s="152">
        <v>13961</v>
      </c>
    </row>
    <row r="5" spans="1:4" ht="15.75" customHeight="1">
      <c r="A5" s="153"/>
      <c r="B5" s="154" t="s">
        <v>223</v>
      </c>
      <c r="C5" s="154"/>
      <c r="D5" s="155">
        <v>14104</v>
      </c>
    </row>
    <row r="6" spans="1:4" ht="15.75" customHeight="1">
      <c r="A6" s="153"/>
      <c r="B6" s="154" t="s">
        <v>224</v>
      </c>
      <c r="C6" s="154"/>
      <c r="D6" s="155">
        <v>13615</v>
      </c>
    </row>
    <row r="7" spans="1:4" ht="15.75" customHeight="1">
      <c r="A7" s="153"/>
      <c r="B7" s="154" t="s">
        <v>267</v>
      </c>
      <c r="C7" s="154"/>
      <c r="D7" s="155">
        <v>13626</v>
      </c>
    </row>
    <row r="8" spans="1:4" ht="15.75" customHeight="1">
      <c r="A8" s="153"/>
      <c r="B8" s="154" t="s">
        <v>225</v>
      </c>
      <c r="C8" s="154"/>
      <c r="D8" s="155">
        <v>13509</v>
      </c>
    </row>
    <row r="9" spans="1:4" ht="15.75" customHeight="1">
      <c r="A9" s="153"/>
      <c r="B9" s="154" t="s">
        <v>268</v>
      </c>
      <c r="C9" s="154"/>
      <c r="D9" s="155">
        <v>13444</v>
      </c>
    </row>
    <row r="10" spans="1:4" ht="15.75" customHeight="1">
      <c r="A10" s="153"/>
      <c r="B10" s="154" t="s">
        <v>269</v>
      </c>
      <c r="C10" s="154"/>
      <c r="D10" s="155">
        <v>13174</v>
      </c>
    </row>
    <row r="11" spans="1:4" ht="15.75" customHeight="1">
      <c r="A11" s="153"/>
      <c r="B11" s="154" t="s">
        <v>270</v>
      </c>
      <c r="C11" s="154"/>
      <c r="D11" s="155">
        <v>12499</v>
      </c>
    </row>
    <row r="12" spans="1:4" ht="15.75" customHeight="1">
      <c r="A12" s="153"/>
      <c r="B12" s="154" t="s">
        <v>271</v>
      </c>
      <c r="C12" s="154"/>
      <c r="D12" s="155">
        <v>11078</v>
      </c>
    </row>
    <row r="13" spans="1:4" ht="15.75" customHeight="1">
      <c r="A13" s="153"/>
      <c r="B13" s="154" t="s">
        <v>272</v>
      </c>
      <c r="C13" s="154"/>
      <c r="D13" s="155">
        <v>12311</v>
      </c>
    </row>
    <row r="14" spans="1:4" ht="15.75" customHeight="1">
      <c r="A14" s="153"/>
      <c r="B14" s="154" t="s">
        <v>273</v>
      </c>
      <c r="C14" s="154"/>
      <c r="D14" s="155">
        <v>11573</v>
      </c>
    </row>
    <row r="15" spans="1:4" ht="15.75" customHeight="1">
      <c r="A15" s="153"/>
      <c r="B15" s="154" t="s">
        <v>274</v>
      </c>
      <c r="C15" s="154"/>
      <c r="D15" s="155">
        <v>10146</v>
      </c>
    </row>
    <row r="16" spans="1:4" ht="15.75" customHeight="1">
      <c r="A16" s="153"/>
      <c r="B16" s="154" t="s">
        <v>275</v>
      </c>
      <c r="C16" s="154"/>
      <c r="D16" s="155">
        <v>8292</v>
      </c>
    </row>
    <row r="17" spans="1:4" ht="15.75" customHeight="1">
      <c r="A17" s="156"/>
      <c r="B17" s="157" t="s">
        <v>276</v>
      </c>
      <c r="C17" s="157"/>
      <c r="D17" s="158">
        <v>4954</v>
      </c>
    </row>
    <row r="18" ht="16.5" customHeight="1">
      <c r="D18" s="5" t="s">
        <v>200</v>
      </c>
    </row>
  </sheetData>
  <sheetProtection/>
  <printOptions/>
  <pageMargins left="0.7874015748031497" right="0.7874015748031497" top="7.283464566929134" bottom="0.5905511811023623" header="0.3937007874015748" footer="0.196850393700787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U27"/>
  <sheetViews>
    <sheetView showZeros="0" zoomScalePageLayoutView="0" workbookViewId="0" topLeftCell="A1">
      <selection activeCell="S20" sqref="S20"/>
    </sheetView>
  </sheetViews>
  <sheetFormatPr defaultColWidth="9.00390625" defaultRowHeight="13.5"/>
  <cols>
    <col min="1" max="1" width="2.125" style="51" customWidth="1"/>
    <col min="2" max="2" width="9.875" style="51" customWidth="1"/>
    <col min="3" max="3" width="0.87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0039062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301</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
        <v>306</v>
      </c>
    </row>
    <row r="3" spans="1:19" ht="21" customHeight="1">
      <c r="A3" s="584" t="s">
        <v>242</v>
      </c>
      <c r="B3" s="585"/>
      <c r="C3" s="52"/>
      <c r="D3" s="74" t="s">
        <v>228</v>
      </c>
      <c r="E3" s="75" t="s">
        <v>248</v>
      </c>
      <c r="F3" s="74" t="s">
        <v>249</v>
      </c>
      <c r="G3" s="74" t="s">
        <v>250</v>
      </c>
      <c r="H3" s="74" t="s">
        <v>251</v>
      </c>
      <c r="I3" s="74" t="s">
        <v>252</v>
      </c>
      <c r="J3" s="74" t="s">
        <v>253</v>
      </c>
      <c r="K3" s="74" t="s">
        <v>286</v>
      </c>
      <c r="L3" s="74" t="s">
        <v>287</v>
      </c>
      <c r="M3" s="74" t="s">
        <v>288</v>
      </c>
      <c r="N3" s="74" t="s">
        <v>289</v>
      </c>
      <c r="O3" s="74" t="s">
        <v>290</v>
      </c>
      <c r="P3" s="74" t="s">
        <v>291</v>
      </c>
      <c r="Q3" s="74" t="s">
        <v>292</v>
      </c>
      <c r="R3" s="74" t="s">
        <v>237</v>
      </c>
      <c r="S3" s="76" t="s">
        <v>254</v>
      </c>
    </row>
    <row r="4" spans="1:19" s="58" customFormat="1" ht="19.5" customHeight="1">
      <c r="A4" s="586" t="s">
        <v>238</v>
      </c>
      <c r="B4" s="587"/>
      <c r="C4" s="301"/>
      <c r="D4" s="77">
        <f>SUM(E4:R4)</f>
        <v>0</v>
      </c>
      <c r="E4" s="77">
        <f>E5+E8+E11+E14+E17+E20</f>
        <v>0</v>
      </c>
      <c r="F4" s="77">
        <f aca="true" t="shared" si="0" ref="F4:R4">F5+F8+F11+F14+F17+F20</f>
        <v>0</v>
      </c>
      <c r="G4" s="77">
        <f t="shared" si="0"/>
        <v>0</v>
      </c>
      <c r="H4" s="77">
        <f t="shared" si="0"/>
        <v>0</v>
      </c>
      <c r="I4" s="77">
        <f t="shared" si="0"/>
        <v>0</v>
      </c>
      <c r="J4" s="77">
        <f t="shared" si="0"/>
        <v>0</v>
      </c>
      <c r="K4" s="77">
        <f t="shared" si="0"/>
        <v>0</v>
      </c>
      <c r="L4" s="77">
        <f t="shared" si="0"/>
        <v>0</v>
      </c>
      <c r="M4" s="77">
        <f t="shared" si="0"/>
        <v>0</v>
      </c>
      <c r="N4" s="77">
        <f t="shared" si="0"/>
        <v>0</v>
      </c>
      <c r="O4" s="77">
        <f t="shared" si="0"/>
        <v>0</v>
      </c>
      <c r="P4" s="77">
        <f t="shared" si="0"/>
        <v>0</v>
      </c>
      <c r="Q4" s="77">
        <f t="shared" si="0"/>
        <v>0</v>
      </c>
      <c r="R4" s="77">
        <f t="shared" si="0"/>
        <v>0</v>
      </c>
      <c r="S4" s="79">
        <f>D4/445673*1000</f>
        <v>0</v>
      </c>
    </row>
    <row r="5" spans="1:21" s="59" customFormat="1" ht="24" customHeight="1">
      <c r="A5" s="588" t="s">
        <v>255</v>
      </c>
      <c r="B5" s="588"/>
      <c r="C5" s="56"/>
      <c r="D5" s="78">
        <f aca="true" t="shared" si="1" ref="D5:D20">SUM(E5:R5)</f>
        <v>0</v>
      </c>
      <c r="E5" s="81">
        <f>SUM(E6:E7)</f>
        <v>0</v>
      </c>
      <c r="F5" s="81">
        <f aca="true" t="shared" si="2" ref="F5:R5">SUM(F6:F7)</f>
        <v>0</v>
      </c>
      <c r="G5" s="81">
        <f t="shared" si="2"/>
        <v>0</v>
      </c>
      <c r="H5" s="81">
        <f t="shared" si="2"/>
        <v>0</v>
      </c>
      <c r="I5" s="81">
        <f t="shared" si="2"/>
        <v>0</v>
      </c>
      <c r="J5" s="81">
        <f t="shared" si="2"/>
        <v>0</v>
      </c>
      <c r="K5" s="81">
        <f t="shared" si="2"/>
        <v>0</v>
      </c>
      <c r="L5" s="81">
        <f t="shared" si="2"/>
        <v>0</v>
      </c>
      <c r="M5" s="81">
        <f t="shared" si="2"/>
        <v>0</v>
      </c>
      <c r="N5" s="81">
        <f t="shared" si="2"/>
        <v>0</v>
      </c>
      <c r="O5" s="81">
        <f t="shared" si="2"/>
        <v>0</v>
      </c>
      <c r="P5" s="81">
        <f t="shared" si="2"/>
        <v>0</v>
      </c>
      <c r="Q5" s="81">
        <f t="shared" si="2"/>
        <v>0</v>
      </c>
      <c r="R5" s="81">
        <f t="shared" si="2"/>
        <v>0</v>
      </c>
      <c r="S5" s="82">
        <f>D5/445673*1000</f>
        <v>0</v>
      </c>
      <c r="U5" s="58"/>
    </row>
    <row r="6" spans="1:21" s="59" customFormat="1" ht="13.5" customHeight="1">
      <c r="A6" s="83"/>
      <c r="B6" s="80" t="s">
        <v>256</v>
      </c>
      <c r="C6" s="56"/>
      <c r="D6" s="78">
        <f t="shared" si="1"/>
        <v>0</v>
      </c>
      <c r="E6" s="81"/>
      <c r="F6" s="81"/>
      <c r="G6" s="81"/>
      <c r="H6" s="81"/>
      <c r="I6" s="81"/>
      <c r="J6" s="81"/>
      <c r="K6" s="81"/>
      <c r="L6" s="81"/>
      <c r="M6" s="81"/>
      <c r="N6" s="81"/>
      <c r="O6" s="81"/>
      <c r="P6" s="81"/>
      <c r="Q6" s="81"/>
      <c r="R6" s="81"/>
      <c r="S6" s="82">
        <f>D6/445673*1000</f>
        <v>0</v>
      </c>
      <c r="U6" s="58"/>
    </row>
    <row r="7" spans="1:21" s="59" customFormat="1" ht="13.5" customHeight="1">
      <c r="A7" s="83"/>
      <c r="B7" s="80" t="s">
        <v>240</v>
      </c>
      <c r="C7" s="56"/>
      <c r="D7" s="78">
        <f t="shared" si="1"/>
        <v>0</v>
      </c>
      <c r="E7" s="81"/>
      <c r="F7" s="81"/>
      <c r="G7" s="81"/>
      <c r="H7" s="81"/>
      <c r="I7" s="81"/>
      <c r="J7" s="81"/>
      <c r="K7" s="81"/>
      <c r="L7" s="81"/>
      <c r="M7" s="81"/>
      <c r="N7" s="81"/>
      <c r="O7" s="81"/>
      <c r="P7" s="81"/>
      <c r="Q7" s="81"/>
      <c r="R7" s="81"/>
      <c r="S7" s="82"/>
      <c r="U7" s="58"/>
    </row>
    <row r="8" spans="1:21" s="59" customFormat="1" ht="24" customHeight="1">
      <c r="A8" s="588" t="s">
        <v>257</v>
      </c>
      <c r="B8" s="588"/>
      <c r="C8" s="56"/>
      <c r="D8" s="78">
        <f t="shared" si="1"/>
        <v>0</v>
      </c>
      <c r="E8" s="81">
        <f>SUM(E9:E10)</f>
        <v>0</v>
      </c>
      <c r="F8" s="81">
        <f aca="true" t="shared" si="3" ref="F8:R8">SUM(F9:F10)</f>
        <v>0</v>
      </c>
      <c r="G8" s="81">
        <f t="shared" si="3"/>
        <v>0</v>
      </c>
      <c r="H8" s="81">
        <f t="shared" si="3"/>
        <v>0</v>
      </c>
      <c r="I8" s="81">
        <f t="shared" si="3"/>
        <v>0</v>
      </c>
      <c r="J8" s="81">
        <f t="shared" si="3"/>
        <v>0</v>
      </c>
      <c r="K8" s="81">
        <f t="shared" si="3"/>
        <v>0</v>
      </c>
      <c r="L8" s="81">
        <f t="shared" si="3"/>
        <v>0</v>
      </c>
      <c r="M8" s="81">
        <f t="shared" si="3"/>
        <v>0</v>
      </c>
      <c r="N8" s="81">
        <f t="shared" si="3"/>
        <v>0</v>
      </c>
      <c r="O8" s="81">
        <f t="shared" si="3"/>
        <v>0</v>
      </c>
      <c r="P8" s="81">
        <f t="shared" si="3"/>
        <v>0</v>
      </c>
      <c r="Q8" s="81">
        <f t="shared" si="3"/>
        <v>0</v>
      </c>
      <c r="R8" s="81">
        <f t="shared" si="3"/>
        <v>0</v>
      </c>
      <c r="S8" s="82">
        <f>D8/445673*1000</f>
        <v>0</v>
      </c>
      <c r="U8" s="58"/>
    </row>
    <row r="9" spans="1:21" s="59" customFormat="1" ht="13.5" customHeight="1">
      <c r="A9" s="83"/>
      <c r="B9" s="80" t="s">
        <v>239</v>
      </c>
      <c r="C9" s="56"/>
      <c r="D9" s="78">
        <f t="shared" si="1"/>
        <v>0</v>
      </c>
      <c r="E9" s="81"/>
      <c r="F9" s="81"/>
      <c r="G9" s="81"/>
      <c r="H9" s="81"/>
      <c r="I9" s="81"/>
      <c r="J9" s="81"/>
      <c r="K9" s="81"/>
      <c r="L9" s="81"/>
      <c r="M9" s="81"/>
      <c r="N9" s="81"/>
      <c r="O9" s="81"/>
      <c r="P9" s="81"/>
      <c r="Q9" s="81"/>
      <c r="R9" s="81"/>
      <c r="S9" s="82">
        <f>D9/445673*1000</f>
        <v>0</v>
      </c>
      <c r="U9" s="58"/>
    </row>
    <row r="10" spans="1:21" s="59" customFormat="1" ht="13.5" customHeight="1">
      <c r="A10" s="83"/>
      <c r="B10" s="80" t="s">
        <v>240</v>
      </c>
      <c r="C10" s="56"/>
      <c r="D10" s="78">
        <f t="shared" si="1"/>
        <v>0</v>
      </c>
      <c r="E10" s="81"/>
      <c r="F10" s="81"/>
      <c r="G10" s="81"/>
      <c r="H10" s="81"/>
      <c r="I10" s="81"/>
      <c r="J10" s="81"/>
      <c r="K10" s="81"/>
      <c r="L10" s="81"/>
      <c r="M10" s="81"/>
      <c r="N10" s="81"/>
      <c r="O10" s="81"/>
      <c r="P10" s="81"/>
      <c r="Q10" s="81"/>
      <c r="R10" s="81"/>
      <c r="S10" s="82"/>
      <c r="U10" s="58"/>
    </row>
    <row r="11" spans="1:21" s="59" customFormat="1" ht="24" customHeight="1">
      <c r="A11" s="588" t="s">
        <v>258</v>
      </c>
      <c r="B11" s="588"/>
      <c r="C11" s="56"/>
      <c r="D11" s="78">
        <f t="shared" si="1"/>
        <v>0</v>
      </c>
      <c r="E11" s="81">
        <f>SUM(E12:E13)</f>
        <v>0</v>
      </c>
      <c r="F11" s="81">
        <f aca="true" t="shared" si="4" ref="F11:R11">SUM(F12:F13)</f>
        <v>0</v>
      </c>
      <c r="G11" s="81">
        <f t="shared" si="4"/>
        <v>0</v>
      </c>
      <c r="H11" s="81">
        <f t="shared" si="4"/>
        <v>0</v>
      </c>
      <c r="I11" s="81">
        <f t="shared" si="4"/>
        <v>0</v>
      </c>
      <c r="J11" s="81">
        <f t="shared" si="4"/>
        <v>0</v>
      </c>
      <c r="K11" s="81">
        <f t="shared" si="4"/>
        <v>0</v>
      </c>
      <c r="L11" s="81">
        <f t="shared" si="4"/>
        <v>0</v>
      </c>
      <c r="M11" s="81">
        <f t="shared" si="4"/>
        <v>0</v>
      </c>
      <c r="N11" s="81">
        <f t="shared" si="4"/>
        <v>0</v>
      </c>
      <c r="O11" s="81">
        <f t="shared" si="4"/>
        <v>0</v>
      </c>
      <c r="P11" s="81">
        <f t="shared" si="4"/>
        <v>0</v>
      </c>
      <c r="Q11" s="81">
        <f t="shared" si="4"/>
        <v>0</v>
      </c>
      <c r="R11" s="81">
        <f t="shared" si="4"/>
        <v>0</v>
      </c>
      <c r="S11" s="82">
        <f>D11/445673*1000</f>
        <v>0</v>
      </c>
      <c r="U11" s="58"/>
    </row>
    <row r="12" spans="1:21" s="59" customFormat="1" ht="13.5" customHeight="1">
      <c r="A12" s="83"/>
      <c r="B12" s="80" t="s">
        <v>256</v>
      </c>
      <c r="C12" s="56"/>
      <c r="D12" s="78">
        <f t="shared" si="1"/>
        <v>0</v>
      </c>
      <c r="E12" s="81"/>
      <c r="F12" s="81"/>
      <c r="G12" s="81"/>
      <c r="H12" s="81"/>
      <c r="I12" s="81"/>
      <c r="J12" s="81"/>
      <c r="K12" s="81"/>
      <c r="L12" s="81"/>
      <c r="M12" s="81"/>
      <c r="N12" s="81"/>
      <c r="O12" s="81"/>
      <c r="P12" s="81"/>
      <c r="Q12" s="81"/>
      <c r="R12" s="81"/>
      <c r="S12" s="82">
        <f>D12/445673*1000</f>
        <v>0</v>
      </c>
      <c r="U12" s="58"/>
    </row>
    <row r="13" spans="1:21" s="59" customFormat="1" ht="13.5" customHeight="1">
      <c r="A13" s="83"/>
      <c r="B13" s="80" t="s">
        <v>240</v>
      </c>
      <c r="C13" s="56"/>
      <c r="D13" s="78">
        <f t="shared" si="1"/>
        <v>0</v>
      </c>
      <c r="E13" s="81"/>
      <c r="F13" s="81"/>
      <c r="G13" s="81"/>
      <c r="H13" s="81"/>
      <c r="I13" s="81"/>
      <c r="J13" s="81"/>
      <c r="K13" s="81"/>
      <c r="L13" s="81"/>
      <c r="M13" s="81"/>
      <c r="N13" s="81"/>
      <c r="O13" s="81"/>
      <c r="P13" s="81"/>
      <c r="Q13" s="81"/>
      <c r="R13" s="81"/>
      <c r="S13" s="82"/>
      <c r="U13" s="58"/>
    </row>
    <row r="14" spans="1:21" s="59" customFormat="1" ht="24" customHeight="1">
      <c r="A14" s="588" t="s">
        <v>259</v>
      </c>
      <c r="B14" s="588"/>
      <c r="C14" s="56"/>
      <c r="D14" s="78">
        <f t="shared" si="1"/>
        <v>0</v>
      </c>
      <c r="E14" s="81">
        <f>SUM(E15:E16)</f>
        <v>0</v>
      </c>
      <c r="F14" s="81">
        <f aca="true" t="shared" si="5" ref="F14:R14">SUM(F15:F16)</f>
        <v>0</v>
      </c>
      <c r="G14" s="81">
        <f t="shared" si="5"/>
        <v>0</v>
      </c>
      <c r="H14" s="81">
        <f t="shared" si="5"/>
        <v>0</v>
      </c>
      <c r="I14" s="81">
        <f t="shared" si="5"/>
        <v>0</v>
      </c>
      <c r="J14" s="81">
        <f t="shared" si="5"/>
        <v>0</v>
      </c>
      <c r="K14" s="81">
        <f t="shared" si="5"/>
        <v>0</v>
      </c>
      <c r="L14" s="81">
        <f t="shared" si="5"/>
        <v>0</v>
      </c>
      <c r="M14" s="81">
        <f t="shared" si="5"/>
        <v>0</v>
      </c>
      <c r="N14" s="81">
        <f t="shared" si="5"/>
        <v>0</v>
      </c>
      <c r="O14" s="81">
        <f t="shared" si="5"/>
        <v>0</v>
      </c>
      <c r="P14" s="81">
        <f t="shared" si="5"/>
        <v>0</v>
      </c>
      <c r="Q14" s="81">
        <f t="shared" si="5"/>
        <v>0</v>
      </c>
      <c r="R14" s="81">
        <f t="shared" si="5"/>
        <v>0</v>
      </c>
      <c r="S14" s="82">
        <f>D14/445673*1000</f>
        <v>0</v>
      </c>
      <c r="U14" s="58"/>
    </row>
    <row r="15" spans="1:21" s="59" customFormat="1" ht="13.5" customHeight="1">
      <c r="A15" s="83"/>
      <c r="B15" s="80" t="s">
        <v>256</v>
      </c>
      <c r="C15" s="56"/>
      <c r="D15" s="78">
        <f t="shared" si="1"/>
        <v>0</v>
      </c>
      <c r="E15" s="81"/>
      <c r="F15" s="81"/>
      <c r="G15" s="81"/>
      <c r="H15" s="81"/>
      <c r="I15" s="81"/>
      <c r="J15" s="81"/>
      <c r="K15" s="81"/>
      <c r="L15" s="81"/>
      <c r="M15" s="81"/>
      <c r="N15" s="81"/>
      <c r="O15" s="81"/>
      <c r="P15" s="81"/>
      <c r="Q15" s="81"/>
      <c r="R15" s="81"/>
      <c r="S15" s="82">
        <f>D15/445673*1000</f>
        <v>0</v>
      </c>
      <c r="U15" s="58"/>
    </row>
    <row r="16" spans="1:21" s="59" customFormat="1" ht="13.5" customHeight="1">
      <c r="A16" s="83"/>
      <c r="B16" s="80" t="s">
        <v>240</v>
      </c>
      <c r="C16" s="56"/>
      <c r="D16" s="78">
        <f t="shared" si="1"/>
        <v>0</v>
      </c>
      <c r="E16" s="81"/>
      <c r="F16" s="81"/>
      <c r="G16" s="81"/>
      <c r="H16" s="81"/>
      <c r="I16" s="81"/>
      <c r="J16" s="81"/>
      <c r="K16" s="81"/>
      <c r="L16" s="81"/>
      <c r="M16" s="81"/>
      <c r="N16" s="81"/>
      <c r="O16" s="81"/>
      <c r="P16" s="81"/>
      <c r="Q16" s="81"/>
      <c r="R16" s="81"/>
      <c r="S16" s="82"/>
      <c r="U16" s="58"/>
    </row>
    <row r="17" spans="1:21" s="59" customFormat="1" ht="24" customHeight="1">
      <c r="A17" s="588" t="s">
        <v>260</v>
      </c>
      <c r="B17" s="588"/>
      <c r="C17" s="56"/>
      <c r="D17" s="78">
        <f t="shared" si="1"/>
        <v>0</v>
      </c>
      <c r="E17" s="81">
        <f>SUM(E18:E19)</f>
        <v>0</v>
      </c>
      <c r="F17" s="81">
        <f aca="true" t="shared" si="6" ref="F17:R17">SUM(F18:F19)</f>
        <v>0</v>
      </c>
      <c r="G17" s="81">
        <f t="shared" si="6"/>
        <v>0</v>
      </c>
      <c r="H17" s="81">
        <f t="shared" si="6"/>
        <v>0</v>
      </c>
      <c r="I17" s="81">
        <f t="shared" si="6"/>
        <v>0</v>
      </c>
      <c r="J17" s="81">
        <f t="shared" si="6"/>
        <v>0</v>
      </c>
      <c r="K17" s="81">
        <f t="shared" si="6"/>
        <v>0</v>
      </c>
      <c r="L17" s="81">
        <f t="shared" si="6"/>
        <v>0</v>
      </c>
      <c r="M17" s="81">
        <f t="shared" si="6"/>
        <v>0</v>
      </c>
      <c r="N17" s="81">
        <f t="shared" si="6"/>
        <v>0</v>
      </c>
      <c r="O17" s="81">
        <f t="shared" si="6"/>
        <v>0</v>
      </c>
      <c r="P17" s="81">
        <f t="shared" si="6"/>
        <v>0</v>
      </c>
      <c r="Q17" s="81">
        <f t="shared" si="6"/>
        <v>0</v>
      </c>
      <c r="R17" s="81">
        <f t="shared" si="6"/>
        <v>0</v>
      </c>
      <c r="S17" s="82">
        <f>D17/445673*1000</f>
        <v>0</v>
      </c>
      <c r="U17" s="58"/>
    </row>
    <row r="18" spans="1:21" s="59" customFormat="1" ht="13.5" customHeight="1">
      <c r="A18" s="83"/>
      <c r="B18" s="80" t="s">
        <v>256</v>
      </c>
      <c r="C18" s="56"/>
      <c r="D18" s="78">
        <f t="shared" si="1"/>
        <v>0</v>
      </c>
      <c r="E18" s="81"/>
      <c r="F18" s="81"/>
      <c r="G18" s="81"/>
      <c r="H18" s="81"/>
      <c r="I18" s="81"/>
      <c r="J18" s="81"/>
      <c r="K18" s="81"/>
      <c r="L18" s="81"/>
      <c r="M18" s="81"/>
      <c r="N18" s="81"/>
      <c r="O18" s="81"/>
      <c r="P18" s="81"/>
      <c r="Q18" s="81"/>
      <c r="R18" s="81"/>
      <c r="S18" s="82">
        <f>D18/445673*1000</f>
        <v>0</v>
      </c>
      <c r="U18" s="58"/>
    </row>
    <row r="19" spans="1:19" s="59" customFormat="1" ht="13.5" customHeight="1">
      <c r="A19" s="83"/>
      <c r="B19" s="80" t="s">
        <v>240</v>
      </c>
      <c r="C19" s="56"/>
      <c r="D19" s="78">
        <f t="shared" si="1"/>
        <v>0</v>
      </c>
      <c r="E19" s="81"/>
      <c r="F19" s="81"/>
      <c r="G19" s="81"/>
      <c r="H19" s="81"/>
      <c r="I19" s="81"/>
      <c r="J19" s="81"/>
      <c r="K19" s="81"/>
      <c r="L19" s="81"/>
      <c r="M19" s="81"/>
      <c r="N19" s="81"/>
      <c r="O19" s="81"/>
      <c r="P19" s="81"/>
      <c r="Q19" s="81"/>
      <c r="R19" s="81"/>
      <c r="S19" s="82"/>
    </row>
    <row r="20" spans="1:19" s="59" customFormat="1" ht="24" customHeight="1">
      <c r="A20" s="588" t="s">
        <v>147</v>
      </c>
      <c r="B20" s="588"/>
      <c r="C20" s="56"/>
      <c r="D20" s="78">
        <f t="shared" si="1"/>
        <v>0</v>
      </c>
      <c r="E20" s="81"/>
      <c r="F20" s="81"/>
      <c r="G20" s="81"/>
      <c r="H20" s="81"/>
      <c r="I20" s="81"/>
      <c r="J20" s="81"/>
      <c r="K20" s="81"/>
      <c r="L20" s="81"/>
      <c r="M20" s="81"/>
      <c r="N20" s="81"/>
      <c r="O20" s="81"/>
      <c r="P20" s="81"/>
      <c r="Q20" s="81"/>
      <c r="R20" s="81"/>
      <c r="S20" s="82"/>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261</v>
      </c>
      <c r="B22" s="69"/>
      <c r="C22" s="69"/>
      <c r="D22" s="85"/>
      <c r="E22" s="85"/>
      <c r="F22" s="85"/>
      <c r="G22" s="85"/>
      <c r="H22" s="85"/>
      <c r="I22" s="85"/>
      <c r="J22" s="85"/>
      <c r="K22" s="69"/>
      <c r="L22" s="69"/>
      <c r="M22" s="69"/>
      <c r="N22" s="69"/>
      <c r="O22" s="69"/>
      <c r="P22" s="69"/>
      <c r="Q22" s="69"/>
    </row>
    <row r="23" spans="1:17" s="87" customFormat="1" ht="13.5" customHeight="1">
      <c r="A23" s="69" t="s">
        <v>262</v>
      </c>
      <c r="B23" s="69"/>
      <c r="C23" s="69"/>
      <c r="D23" s="85"/>
      <c r="E23" s="85"/>
      <c r="F23" s="85"/>
      <c r="G23" s="85"/>
      <c r="H23" s="85"/>
      <c r="I23" s="85"/>
      <c r="J23" s="85"/>
      <c r="K23" s="85"/>
      <c r="L23" s="85"/>
      <c r="M23" s="85"/>
      <c r="N23" s="85"/>
      <c r="O23" s="85"/>
      <c r="P23" s="86"/>
      <c r="Q23" s="85"/>
    </row>
    <row r="24" spans="1:17" ht="13.5" customHeight="1">
      <c r="A24" s="69" t="s">
        <v>293</v>
      </c>
      <c r="B24" s="69"/>
      <c r="C24" s="69"/>
      <c r="D24" s="85"/>
      <c r="E24" s="85"/>
      <c r="F24" s="85"/>
      <c r="G24" s="85"/>
      <c r="H24" s="85"/>
      <c r="I24" s="85"/>
      <c r="J24" s="85"/>
      <c r="K24" s="69"/>
      <c r="L24" s="69"/>
      <c r="M24" s="69"/>
      <c r="N24" s="69"/>
      <c r="O24" s="69"/>
      <c r="P24" s="69"/>
      <c r="Q24" s="69"/>
    </row>
    <row r="25" spans="1:17" ht="13.5" customHeight="1">
      <c r="A25" s="69" t="s">
        <v>315</v>
      </c>
      <c r="B25" s="69"/>
      <c r="C25" s="69"/>
      <c r="D25" s="85"/>
      <c r="E25" s="85"/>
      <c r="F25" s="85"/>
      <c r="G25" s="85"/>
      <c r="H25" s="85"/>
      <c r="I25" s="85"/>
      <c r="J25" s="85"/>
      <c r="K25" s="69"/>
      <c r="L25" s="69"/>
      <c r="M25" s="69"/>
      <c r="N25" s="69"/>
      <c r="O25" s="69"/>
      <c r="P25" s="69"/>
      <c r="Q25" s="69"/>
    </row>
    <row r="26" spans="1:18" ht="13.5" customHeight="1">
      <c r="A26" s="583" t="s">
        <v>294</v>
      </c>
      <c r="B26" s="583"/>
      <c r="C26" s="583"/>
      <c r="D26" s="583"/>
      <c r="E26" s="583"/>
      <c r="F26" s="583"/>
      <c r="G26" s="583"/>
      <c r="H26" s="583"/>
      <c r="I26" s="583"/>
      <c r="J26" s="583"/>
      <c r="K26" s="583"/>
      <c r="L26" s="583"/>
      <c r="M26" s="583"/>
      <c r="N26" s="88"/>
      <c r="O26" s="88"/>
      <c r="P26" s="88"/>
      <c r="Q26" s="88"/>
      <c r="R26" s="71"/>
    </row>
    <row r="27" spans="16:19" ht="13.5">
      <c r="P27" s="71"/>
      <c r="R27" s="71"/>
      <c r="S27" s="71" t="s">
        <v>263</v>
      </c>
    </row>
  </sheetData>
  <sheetProtection/>
  <mergeCells count="9">
    <mergeCell ref="A26:M26"/>
    <mergeCell ref="A3:B3"/>
    <mergeCell ref="A4:B4"/>
    <mergeCell ref="A5:B5"/>
    <mergeCell ref="A8:B8"/>
    <mergeCell ref="A11:B11"/>
    <mergeCell ref="A14:B14"/>
    <mergeCell ref="A17:B17"/>
    <mergeCell ref="A20:B20"/>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N16"/>
  <sheetViews>
    <sheetView showZeros="0" zoomScalePageLayoutView="0" workbookViewId="0" topLeftCell="A1">
      <selection activeCell="S20" sqref="S20"/>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302</v>
      </c>
    </row>
    <row r="2" ht="13.5">
      <c r="M2" s="5" t="s">
        <v>314</v>
      </c>
    </row>
    <row r="3" spans="1:14" ht="21" customHeight="1">
      <c r="A3" s="592" t="s">
        <v>242</v>
      </c>
      <c r="B3" s="593"/>
      <c r="C3" s="52"/>
      <c r="D3" s="53" t="s">
        <v>228</v>
      </c>
      <c r="E3" s="53" t="s">
        <v>229</v>
      </c>
      <c r="F3" s="53" t="s">
        <v>230</v>
      </c>
      <c r="G3" s="53" t="s">
        <v>231</v>
      </c>
      <c r="H3" s="53" t="s">
        <v>232</v>
      </c>
      <c r="I3" s="53" t="s">
        <v>233</v>
      </c>
      <c r="J3" s="53" t="s">
        <v>234</v>
      </c>
      <c r="K3" s="53" t="s">
        <v>235</v>
      </c>
      <c r="L3" s="53" t="s">
        <v>236</v>
      </c>
      <c r="M3" s="54" t="s">
        <v>237</v>
      </c>
      <c r="N3" s="55"/>
    </row>
    <row r="4" spans="1:14" s="59" customFormat="1" ht="21" customHeight="1">
      <c r="A4" s="590" t="s">
        <v>238</v>
      </c>
      <c r="B4" s="591"/>
      <c r="C4" s="57"/>
      <c r="D4" s="302">
        <f aca="true" t="shared" si="0" ref="D4:D10">SUM(E4:M4)</f>
        <v>0</v>
      </c>
      <c r="E4" s="302">
        <f>E5+E8</f>
        <v>0</v>
      </c>
      <c r="F4" s="302">
        <f aca="true" t="shared" si="1" ref="F4:M4">F5+F8</f>
        <v>0</v>
      </c>
      <c r="G4" s="302">
        <f t="shared" si="1"/>
        <v>0</v>
      </c>
      <c r="H4" s="302">
        <f t="shared" si="1"/>
        <v>0</v>
      </c>
      <c r="I4" s="302">
        <f t="shared" si="1"/>
        <v>0</v>
      </c>
      <c r="J4" s="302">
        <f t="shared" si="1"/>
        <v>0</v>
      </c>
      <c r="K4" s="302">
        <f t="shared" si="1"/>
        <v>0</v>
      </c>
      <c r="L4" s="302">
        <f t="shared" si="1"/>
        <v>0</v>
      </c>
      <c r="M4" s="303">
        <f t="shared" si="1"/>
        <v>0</v>
      </c>
      <c r="N4" s="58"/>
    </row>
    <row r="5" spans="1:14" s="59" customFormat="1" ht="27" customHeight="1">
      <c r="A5" s="589" t="s">
        <v>243</v>
      </c>
      <c r="B5" s="589"/>
      <c r="C5" s="60"/>
      <c r="D5" s="61">
        <f t="shared" si="0"/>
        <v>0</v>
      </c>
      <c r="E5" s="62">
        <f>SUM(E6:E7)</f>
        <v>0</v>
      </c>
      <c r="F5" s="62">
        <f aca="true" t="shared" si="2" ref="F5:M5">SUM(F6:F7)</f>
        <v>0</v>
      </c>
      <c r="G5" s="62">
        <f t="shared" si="2"/>
        <v>0</v>
      </c>
      <c r="H5" s="62">
        <f t="shared" si="2"/>
        <v>0</v>
      </c>
      <c r="I5" s="62">
        <f t="shared" si="2"/>
        <v>0</v>
      </c>
      <c r="J5" s="62">
        <f t="shared" si="2"/>
        <v>0</v>
      </c>
      <c r="K5" s="62">
        <f t="shared" si="2"/>
        <v>0</v>
      </c>
      <c r="L5" s="62">
        <f t="shared" si="2"/>
        <v>0</v>
      </c>
      <c r="M5" s="63">
        <f t="shared" si="2"/>
        <v>0</v>
      </c>
      <c r="N5" s="58"/>
    </row>
    <row r="6" spans="1:14" s="59" customFormat="1" ht="15" customHeight="1">
      <c r="A6" s="64"/>
      <c r="B6" s="56" t="s">
        <v>239</v>
      </c>
      <c r="C6" s="56"/>
      <c r="D6" s="61">
        <f t="shared" si="0"/>
        <v>0</v>
      </c>
      <c r="E6" s="62"/>
      <c r="F6" s="62"/>
      <c r="G6" s="62"/>
      <c r="H6" s="62"/>
      <c r="I6" s="62"/>
      <c r="J6" s="62"/>
      <c r="K6" s="62"/>
      <c r="L6" s="62"/>
      <c r="M6" s="63"/>
      <c r="N6" s="58"/>
    </row>
    <row r="7" spans="1:14" s="59" customFormat="1" ht="15" customHeight="1">
      <c r="A7" s="64"/>
      <c r="B7" s="56" t="s">
        <v>240</v>
      </c>
      <c r="C7" s="56"/>
      <c r="D7" s="61">
        <f t="shared" si="0"/>
        <v>0</v>
      </c>
      <c r="E7" s="62"/>
      <c r="F7" s="62"/>
      <c r="G7" s="62"/>
      <c r="H7" s="62"/>
      <c r="I7" s="62"/>
      <c r="J7" s="62"/>
      <c r="K7" s="62"/>
      <c r="L7" s="62"/>
      <c r="M7" s="63"/>
      <c r="N7" s="58"/>
    </row>
    <row r="8" spans="1:14" s="59" customFormat="1" ht="27" customHeight="1">
      <c r="A8" s="589" t="s">
        <v>244</v>
      </c>
      <c r="B8" s="589"/>
      <c r="C8" s="60"/>
      <c r="D8" s="61">
        <f t="shared" si="0"/>
        <v>0</v>
      </c>
      <c r="E8" s="62">
        <f>SUM(E9:E10)</f>
        <v>0</v>
      </c>
      <c r="F8" s="62">
        <f aca="true" t="shared" si="3" ref="F8:M8">SUM(F9:F10)</f>
        <v>0</v>
      </c>
      <c r="G8" s="62">
        <f t="shared" si="3"/>
        <v>0</v>
      </c>
      <c r="H8" s="62">
        <f t="shared" si="3"/>
        <v>0</v>
      </c>
      <c r="I8" s="62">
        <f t="shared" si="3"/>
        <v>0</v>
      </c>
      <c r="J8" s="62">
        <f t="shared" si="3"/>
        <v>0</v>
      </c>
      <c r="K8" s="62">
        <f t="shared" si="3"/>
        <v>0</v>
      </c>
      <c r="L8" s="62">
        <f t="shared" si="3"/>
        <v>0</v>
      </c>
      <c r="M8" s="63">
        <f t="shared" si="3"/>
        <v>0</v>
      </c>
      <c r="N8" s="58"/>
    </row>
    <row r="9" spans="1:14" s="59" customFormat="1" ht="15" customHeight="1">
      <c r="A9" s="64"/>
      <c r="B9" s="56" t="s">
        <v>239</v>
      </c>
      <c r="C9" s="56"/>
      <c r="D9" s="61">
        <f t="shared" si="0"/>
        <v>0</v>
      </c>
      <c r="E9" s="62"/>
      <c r="F9" s="62"/>
      <c r="G9" s="62"/>
      <c r="H9" s="62"/>
      <c r="I9" s="62"/>
      <c r="J9" s="62"/>
      <c r="K9" s="62"/>
      <c r="L9" s="62"/>
      <c r="M9" s="63"/>
      <c r="N9" s="58"/>
    </row>
    <row r="10" spans="1:14" s="59" customFormat="1" ht="15" customHeight="1">
      <c r="A10" s="64"/>
      <c r="B10" s="56" t="s">
        <v>240</v>
      </c>
      <c r="C10" s="56"/>
      <c r="D10" s="61">
        <f t="shared" si="0"/>
        <v>0</v>
      </c>
      <c r="E10" s="62"/>
      <c r="F10" s="62"/>
      <c r="G10" s="62"/>
      <c r="H10" s="62"/>
      <c r="I10" s="62"/>
      <c r="J10" s="62"/>
      <c r="K10" s="62"/>
      <c r="L10" s="62"/>
      <c r="M10" s="63"/>
      <c r="N10" s="58"/>
    </row>
    <row r="11" spans="1:13" s="58" customFormat="1" ht="7.5" customHeight="1">
      <c r="A11" s="65"/>
      <c r="B11" s="65"/>
      <c r="C11" s="65"/>
      <c r="D11" s="66"/>
      <c r="E11" s="66"/>
      <c r="F11" s="66"/>
      <c r="G11" s="66"/>
      <c r="H11" s="66"/>
      <c r="I11" s="66"/>
      <c r="J11" s="66"/>
      <c r="K11" s="66"/>
      <c r="L11" s="66"/>
      <c r="M11" s="67"/>
    </row>
    <row r="12" spans="1:11" ht="16.5" customHeight="1">
      <c r="A12" s="68" t="s">
        <v>245</v>
      </c>
      <c r="B12" s="68"/>
      <c r="C12" s="68"/>
      <c r="D12" s="68"/>
      <c r="E12" s="68"/>
      <c r="F12" s="69"/>
      <c r="G12" s="69"/>
      <c r="H12" s="69"/>
      <c r="I12" s="69"/>
      <c r="J12" s="69"/>
      <c r="K12" s="69"/>
    </row>
    <row r="13" spans="1:11" ht="13.5">
      <c r="A13" s="69" t="s">
        <v>246</v>
      </c>
      <c r="B13" s="70"/>
      <c r="C13" s="70"/>
      <c r="D13" s="70"/>
      <c r="E13" s="70"/>
      <c r="F13" s="70"/>
      <c r="G13" s="70"/>
      <c r="H13" s="70"/>
      <c r="I13" s="70"/>
      <c r="J13" s="70"/>
      <c r="K13" s="69"/>
    </row>
    <row r="14" spans="1:11" ht="13.5">
      <c r="A14" s="68" t="s">
        <v>241</v>
      </c>
      <c r="B14" s="68"/>
      <c r="C14" s="68"/>
      <c r="D14" s="68"/>
      <c r="E14" s="68"/>
      <c r="F14" s="69"/>
      <c r="G14" s="69"/>
      <c r="H14" s="69"/>
      <c r="I14" s="69"/>
      <c r="J14" s="69"/>
      <c r="K14" s="69"/>
    </row>
    <row r="15" ht="13.5">
      <c r="M15" s="71" t="s">
        <v>247</v>
      </c>
    </row>
    <row r="16" spans="1:11" ht="13.5">
      <c r="A16" s="69" t="s">
        <v>295</v>
      </c>
      <c r="B16" s="70"/>
      <c r="C16" s="70"/>
      <c r="D16" s="70"/>
      <c r="E16" s="70"/>
      <c r="F16" s="70"/>
      <c r="G16" s="70"/>
      <c r="H16" s="70"/>
      <c r="I16" s="70"/>
      <c r="J16" s="70"/>
      <c r="K16" s="70"/>
    </row>
  </sheetData>
  <sheetProtection/>
  <mergeCells count="4">
    <mergeCell ref="A8:B8"/>
    <mergeCell ref="A4:B4"/>
    <mergeCell ref="A5:B5"/>
    <mergeCell ref="A3:B3"/>
  </mergeCells>
  <printOptions horizontalCentered="1"/>
  <pageMargins left="0.7480314960629921" right="0.7480314960629921" top="7.04724409448819" bottom="0.7874015748031497" header="0.4724409448818898" footer="0.4724409448818898"/>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theme="7" tint="0.5999900102615356"/>
  </sheetPr>
  <dimension ref="A1:U27"/>
  <sheetViews>
    <sheetView showZeros="0" zoomScalePageLayoutView="0" workbookViewId="0" topLeftCell="A1">
      <selection activeCell="V10" sqref="V10"/>
    </sheetView>
  </sheetViews>
  <sheetFormatPr defaultColWidth="9.00390625" defaultRowHeight="13.5"/>
  <cols>
    <col min="1" max="1" width="2.125" style="51" customWidth="1"/>
    <col min="2" max="2" width="10.125" style="51" customWidth="1"/>
    <col min="3" max="3" width="0.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0039062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381</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
        <v>383</v>
      </c>
    </row>
    <row r="3" spans="1:19" ht="21" customHeight="1">
      <c r="A3" s="584" t="s">
        <v>242</v>
      </c>
      <c r="B3" s="585"/>
      <c r="C3" s="52"/>
      <c r="D3" s="74" t="s">
        <v>228</v>
      </c>
      <c r="E3" s="75" t="s">
        <v>248</v>
      </c>
      <c r="F3" s="74" t="s">
        <v>249</v>
      </c>
      <c r="G3" s="74" t="s">
        <v>250</v>
      </c>
      <c r="H3" s="74" t="s">
        <v>251</v>
      </c>
      <c r="I3" s="74" t="s">
        <v>252</v>
      </c>
      <c r="J3" s="74" t="s">
        <v>253</v>
      </c>
      <c r="K3" s="74" t="s">
        <v>378</v>
      </c>
      <c r="L3" s="74" t="s">
        <v>377</v>
      </c>
      <c r="M3" s="74" t="s">
        <v>376</v>
      </c>
      <c r="N3" s="74" t="s">
        <v>375</v>
      </c>
      <c r="O3" s="74" t="s">
        <v>374</v>
      </c>
      <c r="P3" s="74" t="s">
        <v>373</v>
      </c>
      <c r="Q3" s="74" t="s">
        <v>372</v>
      </c>
      <c r="R3" s="74" t="s">
        <v>237</v>
      </c>
      <c r="S3" s="76" t="s">
        <v>254</v>
      </c>
    </row>
    <row r="4" spans="1:19" s="58" customFormat="1" ht="19.5" customHeight="1">
      <c r="A4" s="586" t="s">
        <v>238</v>
      </c>
      <c r="B4" s="587"/>
      <c r="C4" s="301"/>
      <c r="D4" s="77">
        <f aca="true" t="shared" si="0" ref="D4:D20">SUM(E4:R4)</f>
        <v>4041</v>
      </c>
      <c r="E4" s="77">
        <f>E5+E8+E11+E14+E17+E20</f>
        <v>9</v>
      </c>
      <c r="F4" s="77">
        <f>F5+F8+F11+F14+F17+F20</f>
        <v>15</v>
      </c>
      <c r="G4" s="77">
        <f aca="true" t="shared" si="1" ref="G4:R4">G5+G8+G11+G14+G17+G20</f>
        <v>36</v>
      </c>
      <c r="H4" s="77">
        <f t="shared" si="1"/>
        <v>47</v>
      </c>
      <c r="I4" s="77">
        <f>I5+I8+I11+I14+I17+I20</f>
        <v>91</v>
      </c>
      <c r="J4" s="77">
        <f t="shared" si="1"/>
        <v>181</v>
      </c>
      <c r="K4" s="77">
        <f t="shared" si="1"/>
        <v>1090</v>
      </c>
      <c r="L4" s="77">
        <f t="shared" si="1"/>
        <v>829</v>
      </c>
      <c r="M4" s="77">
        <f t="shared" si="1"/>
        <v>723</v>
      </c>
      <c r="N4" s="77">
        <f t="shared" si="1"/>
        <v>656</v>
      </c>
      <c r="O4" s="77">
        <f t="shared" si="1"/>
        <v>345</v>
      </c>
      <c r="P4" s="77">
        <f t="shared" si="1"/>
        <v>18</v>
      </c>
      <c r="Q4" s="77">
        <f t="shared" si="1"/>
        <v>1</v>
      </c>
      <c r="R4" s="77">
        <f t="shared" si="1"/>
        <v>0</v>
      </c>
      <c r="S4" s="79">
        <f>D4/436479*1000</f>
        <v>9.258177369357975</v>
      </c>
    </row>
    <row r="5" spans="1:21" s="59" customFormat="1" ht="24" customHeight="1">
      <c r="A5" s="588" t="s">
        <v>255</v>
      </c>
      <c r="B5" s="588"/>
      <c r="C5" s="56"/>
      <c r="D5" s="78">
        <f t="shared" si="0"/>
        <v>2412</v>
      </c>
      <c r="E5" s="81">
        <f>SUM(E6:E7)</f>
        <v>4</v>
      </c>
      <c r="F5" s="81">
        <f aca="true" t="shared" si="2" ref="F5:R5">SUM(F6:F7)</f>
        <v>6</v>
      </c>
      <c r="G5" s="81">
        <f t="shared" si="2"/>
        <v>18</v>
      </c>
      <c r="H5" s="81">
        <f t="shared" si="2"/>
        <v>22</v>
      </c>
      <c r="I5" s="81">
        <f t="shared" si="2"/>
        <v>52</v>
      </c>
      <c r="J5" s="81">
        <f t="shared" si="2"/>
        <v>88</v>
      </c>
      <c r="K5" s="81">
        <f t="shared" si="2"/>
        <v>653</v>
      </c>
      <c r="L5" s="81">
        <f t="shared" si="2"/>
        <v>472</v>
      </c>
      <c r="M5" s="81">
        <f t="shared" si="2"/>
        <v>450</v>
      </c>
      <c r="N5" s="81">
        <f t="shared" si="2"/>
        <v>424</v>
      </c>
      <c r="O5" s="81">
        <f t="shared" si="2"/>
        <v>210</v>
      </c>
      <c r="P5" s="81">
        <f t="shared" si="2"/>
        <v>12</v>
      </c>
      <c r="Q5" s="81">
        <f t="shared" si="2"/>
        <v>1</v>
      </c>
      <c r="R5" s="81">
        <f t="shared" si="2"/>
        <v>0</v>
      </c>
      <c r="S5" s="419">
        <f>D5/436479*1000</f>
        <v>5.52603905342525</v>
      </c>
      <c r="U5" s="58"/>
    </row>
    <row r="6" spans="1:21" s="59" customFormat="1" ht="13.5" customHeight="1">
      <c r="A6" s="83"/>
      <c r="B6" s="80" t="s">
        <v>256</v>
      </c>
      <c r="C6" s="56"/>
      <c r="D6" s="78">
        <f t="shared" si="0"/>
        <v>2412</v>
      </c>
      <c r="E6" s="81">
        <v>4</v>
      </c>
      <c r="F6" s="81">
        <v>6</v>
      </c>
      <c r="G6" s="81">
        <v>18</v>
      </c>
      <c r="H6" s="81">
        <v>22</v>
      </c>
      <c r="I6" s="81">
        <v>52</v>
      </c>
      <c r="J6" s="81">
        <v>88</v>
      </c>
      <c r="K6" s="81">
        <v>653</v>
      </c>
      <c r="L6" s="81">
        <v>472</v>
      </c>
      <c r="M6" s="81">
        <v>450</v>
      </c>
      <c r="N6" s="81">
        <v>424</v>
      </c>
      <c r="O6" s="81">
        <v>210</v>
      </c>
      <c r="P6" s="81">
        <v>12</v>
      </c>
      <c r="Q6" s="81">
        <v>1</v>
      </c>
      <c r="R6" s="81">
        <v>0</v>
      </c>
      <c r="S6" s="419">
        <f>D6/436479*1000</f>
        <v>5.52603905342525</v>
      </c>
      <c r="U6" s="58"/>
    </row>
    <row r="7" spans="1:21" s="59" customFormat="1" ht="13.5" customHeight="1">
      <c r="A7" s="83"/>
      <c r="B7" s="80" t="s">
        <v>240</v>
      </c>
      <c r="C7" s="56"/>
      <c r="D7" s="78">
        <f t="shared" si="0"/>
        <v>0</v>
      </c>
      <c r="E7" s="81">
        <v>0</v>
      </c>
      <c r="F7" s="81">
        <v>0</v>
      </c>
      <c r="G7" s="81">
        <v>0</v>
      </c>
      <c r="H7" s="81">
        <v>0</v>
      </c>
      <c r="I7" s="81">
        <v>0</v>
      </c>
      <c r="J7" s="81">
        <v>0</v>
      </c>
      <c r="K7" s="81">
        <v>0</v>
      </c>
      <c r="L7" s="81">
        <v>0</v>
      </c>
      <c r="M7" s="81">
        <v>0</v>
      </c>
      <c r="N7" s="81">
        <v>0</v>
      </c>
      <c r="O7" s="81">
        <v>0</v>
      </c>
      <c r="P7" s="81">
        <v>0</v>
      </c>
      <c r="Q7" s="81">
        <v>0</v>
      </c>
      <c r="R7" s="81">
        <v>0</v>
      </c>
      <c r="S7" s="82"/>
      <c r="U7" s="58"/>
    </row>
    <row r="8" spans="1:21" s="59" customFormat="1" ht="24" customHeight="1">
      <c r="A8" s="588" t="s">
        <v>257</v>
      </c>
      <c r="B8" s="588"/>
      <c r="C8" s="56"/>
      <c r="D8" s="78">
        <f>SUM(E8:R8)</f>
        <v>1407</v>
      </c>
      <c r="E8" s="81">
        <f>SUM(E9:E10)</f>
        <v>5</v>
      </c>
      <c r="F8" s="81">
        <f aca="true" t="shared" si="3" ref="F8:R8">SUM(F9:F10)</f>
        <v>7</v>
      </c>
      <c r="G8" s="81">
        <f t="shared" si="3"/>
        <v>15</v>
      </c>
      <c r="H8" s="81">
        <f t="shared" si="3"/>
        <v>19</v>
      </c>
      <c r="I8" s="81">
        <f t="shared" si="3"/>
        <v>34</v>
      </c>
      <c r="J8" s="81">
        <f t="shared" si="3"/>
        <v>73</v>
      </c>
      <c r="K8" s="81">
        <f t="shared" si="3"/>
        <v>369</v>
      </c>
      <c r="L8" s="81">
        <f t="shared" si="3"/>
        <v>315</v>
      </c>
      <c r="M8" s="81">
        <f t="shared" si="3"/>
        <v>244</v>
      </c>
      <c r="N8" s="81">
        <f t="shared" si="3"/>
        <v>208</v>
      </c>
      <c r="O8" s="81">
        <f t="shared" si="3"/>
        <v>112</v>
      </c>
      <c r="P8" s="81">
        <f t="shared" si="3"/>
        <v>6</v>
      </c>
      <c r="Q8" s="81">
        <f t="shared" si="3"/>
        <v>0</v>
      </c>
      <c r="R8" s="81">
        <f t="shared" si="3"/>
        <v>0</v>
      </c>
      <c r="S8" s="419">
        <f>D8/436479*1000</f>
        <v>3.22352278116473</v>
      </c>
      <c r="U8" s="58"/>
    </row>
    <row r="9" spans="1:21" s="59" customFormat="1" ht="13.5" customHeight="1">
      <c r="A9" s="83"/>
      <c r="B9" s="80" t="s">
        <v>239</v>
      </c>
      <c r="C9" s="56"/>
      <c r="D9" s="78">
        <f t="shared" si="0"/>
        <v>1407</v>
      </c>
      <c r="E9" s="81">
        <v>5</v>
      </c>
      <c r="F9" s="81">
        <v>7</v>
      </c>
      <c r="G9" s="81">
        <v>15</v>
      </c>
      <c r="H9" s="81">
        <v>19</v>
      </c>
      <c r="I9" s="81">
        <v>34</v>
      </c>
      <c r="J9" s="81">
        <v>73</v>
      </c>
      <c r="K9" s="81">
        <v>369</v>
      </c>
      <c r="L9" s="81">
        <v>315</v>
      </c>
      <c r="M9" s="81">
        <v>244</v>
      </c>
      <c r="N9" s="81">
        <v>208</v>
      </c>
      <c r="O9" s="81">
        <v>112</v>
      </c>
      <c r="P9" s="81">
        <v>6</v>
      </c>
      <c r="Q9" s="81">
        <v>0</v>
      </c>
      <c r="R9" s="81">
        <v>0</v>
      </c>
      <c r="S9" s="419">
        <f>D9/436479*1000</f>
        <v>3.22352278116473</v>
      </c>
      <c r="U9" s="58"/>
    </row>
    <row r="10" spans="1:21" s="59" customFormat="1" ht="13.5" customHeight="1">
      <c r="A10" s="83"/>
      <c r="B10" s="80" t="s">
        <v>240</v>
      </c>
      <c r="C10" s="56"/>
      <c r="D10" s="78">
        <f t="shared" si="0"/>
        <v>0</v>
      </c>
      <c r="E10" s="81">
        <v>0</v>
      </c>
      <c r="F10" s="81">
        <v>0</v>
      </c>
      <c r="G10" s="81">
        <v>0</v>
      </c>
      <c r="H10" s="81">
        <v>0</v>
      </c>
      <c r="I10" s="81">
        <v>0</v>
      </c>
      <c r="J10" s="81">
        <v>0</v>
      </c>
      <c r="K10" s="81">
        <v>0</v>
      </c>
      <c r="L10" s="81">
        <v>0</v>
      </c>
      <c r="M10" s="81">
        <v>0</v>
      </c>
      <c r="N10" s="81">
        <v>0</v>
      </c>
      <c r="O10" s="81">
        <v>0</v>
      </c>
      <c r="P10" s="81">
        <v>0</v>
      </c>
      <c r="Q10" s="81">
        <v>0</v>
      </c>
      <c r="R10" s="81">
        <v>0</v>
      </c>
      <c r="S10" s="82"/>
      <c r="U10" s="58"/>
    </row>
    <row r="11" spans="1:21" s="59" customFormat="1" ht="24" customHeight="1">
      <c r="A11" s="588" t="s">
        <v>258</v>
      </c>
      <c r="B11" s="588"/>
      <c r="C11" s="56"/>
      <c r="D11" s="78">
        <f t="shared" si="0"/>
        <v>100</v>
      </c>
      <c r="E11" s="81">
        <f>SUM(E12:E13)</f>
        <v>0</v>
      </c>
      <c r="F11" s="81">
        <f aca="true" t="shared" si="4" ref="F11:R11">SUM(F12:F13)</f>
        <v>2</v>
      </c>
      <c r="G11" s="81">
        <f t="shared" si="4"/>
        <v>1</v>
      </c>
      <c r="H11" s="81">
        <f t="shared" si="4"/>
        <v>1</v>
      </c>
      <c r="I11" s="81">
        <f t="shared" si="4"/>
        <v>2</v>
      </c>
      <c r="J11" s="81">
        <f t="shared" si="4"/>
        <v>9</v>
      </c>
      <c r="K11" s="81">
        <f t="shared" si="4"/>
        <v>29</v>
      </c>
      <c r="L11" s="81">
        <f t="shared" si="4"/>
        <v>17</v>
      </c>
      <c r="M11" s="81">
        <f t="shared" si="4"/>
        <v>21</v>
      </c>
      <c r="N11" s="81">
        <f t="shared" si="4"/>
        <v>11</v>
      </c>
      <c r="O11" s="81">
        <f t="shared" si="4"/>
        <v>7</v>
      </c>
      <c r="P11" s="81">
        <f t="shared" si="4"/>
        <v>0</v>
      </c>
      <c r="Q11" s="81">
        <f t="shared" si="4"/>
        <v>0</v>
      </c>
      <c r="R11" s="81">
        <f t="shared" si="4"/>
        <v>0</v>
      </c>
      <c r="S11" s="419">
        <f>D11/436479*1000</f>
        <v>0.2291060967423404</v>
      </c>
      <c r="U11" s="58"/>
    </row>
    <row r="12" spans="1:21" s="59" customFormat="1" ht="13.5" customHeight="1">
      <c r="A12" s="83"/>
      <c r="B12" s="80" t="s">
        <v>256</v>
      </c>
      <c r="C12" s="56"/>
      <c r="D12" s="78">
        <f t="shared" si="0"/>
        <v>100</v>
      </c>
      <c r="E12" s="81">
        <v>0</v>
      </c>
      <c r="F12" s="81">
        <v>2</v>
      </c>
      <c r="G12" s="81">
        <v>1</v>
      </c>
      <c r="H12" s="81">
        <v>1</v>
      </c>
      <c r="I12" s="81">
        <v>2</v>
      </c>
      <c r="J12" s="81">
        <v>9</v>
      </c>
      <c r="K12" s="81">
        <v>29</v>
      </c>
      <c r="L12" s="81">
        <v>17</v>
      </c>
      <c r="M12" s="81">
        <v>21</v>
      </c>
      <c r="N12" s="81">
        <v>11</v>
      </c>
      <c r="O12" s="81">
        <v>7</v>
      </c>
      <c r="P12" s="81">
        <v>0</v>
      </c>
      <c r="Q12" s="81">
        <v>0</v>
      </c>
      <c r="R12" s="81">
        <v>0</v>
      </c>
      <c r="S12" s="419">
        <f>D12/436479*1000</f>
        <v>0.2291060967423404</v>
      </c>
      <c r="U12" s="58"/>
    </row>
    <row r="13" spans="1:21" s="59" customFormat="1" ht="13.5" customHeight="1">
      <c r="A13" s="83"/>
      <c r="B13" s="80" t="s">
        <v>240</v>
      </c>
      <c r="C13" s="56"/>
      <c r="D13" s="78">
        <f t="shared" si="0"/>
        <v>0</v>
      </c>
      <c r="E13" s="81">
        <v>0</v>
      </c>
      <c r="F13" s="81">
        <v>0</v>
      </c>
      <c r="G13" s="81">
        <v>0</v>
      </c>
      <c r="H13" s="81">
        <v>0</v>
      </c>
      <c r="I13" s="81">
        <v>0</v>
      </c>
      <c r="J13" s="81">
        <v>0</v>
      </c>
      <c r="K13" s="81">
        <v>0</v>
      </c>
      <c r="L13" s="81">
        <v>0</v>
      </c>
      <c r="M13" s="81">
        <v>0</v>
      </c>
      <c r="N13" s="81">
        <v>0</v>
      </c>
      <c r="O13" s="81">
        <v>0</v>
      </c>
      <c r="P13" s="81">
        <v>0</v>
      </c>
      <c r="Q13" s="81">
        <v>0</v>
      </c>
      <c r="R13" s="81">
        <v>0</v>
      </c>
      <c r="S13" s="82"/>
      <c r="U13" s="58"/>
    </row>
    <row r="14" spans="1:21" s="59" customFormat="1" ht="24" customHeight="1">
      <c r="A14" s="588" t="s">
        <v>259</v>
      </c>
      <c r="B14" s="588"/>
      <c r="C14" s="56"/>
      <c r="D14" s="78">
        <f t="shared" si="0"/>
        <v>56</v>
      </c>
      <c r="E14" s="81">
        <f>SUM(E15:E16)</f>
        <v>0</v>
      </c>
      <c r="F14" s="81">
        <f aca="true" t="shared" si="5" ref="F14:R14">SUM(F15:F16)</f>
        <v>0</v>
      </c>
      <c r="G14" s="81">
        <f t="shared" si="5"/>
        <v>0</v>
      </c>
      <c r="H14" s="81">
        <f t="shared" si="5"/>
        <v>3</v>
      </c>
      <c r="I14" s="81">
        <f t="shared" si="5"/>
        <v>1</v>
      </c>
      <c r="J14" s="81">
        <f t="shared" si="5"/>
        <v>4</v>
      </c>
      <c r="K14" s="81">
        <f t="shared" si="5"/>
        <v>18</v>
      </c>
      <c r="L14" s="81">
        <f t="shared" si="5"/>
        <v>15</v>
      </c>
      <c r="M14" s="81">
        <f t="shared" si="5"/>
        <v>6</v>
      </c>
      <c r="N14" s="81">
        <f t="shared" si="5"/>
        <v>4</v>
      </c>
      <c r="O14" s="81">
        <f t="shared" si="5"/>
        <v>5</v>
      </c>
      <c r="P14" s="81">
        <f t="shared" si="5"/>
        <v>0</v>
      </c>
      <c r="Q14" s="81">
        <f t="shared" si="5"/>
        <v>0</v>
      </c>
      <c r="R14" s="81">
        <f t="shared" si="5"/>
        <v>0</v>
      </c>
      <c r="S14" s="419">
        <f>D14/436479*1000</f>
        <v>0.12829941417571064</v>
      </c>
      <c r="U14" s="58"/>
    </row>
    <row r="15" spans="1:21" s="59" customFormat="1" ht="13.5" customHeight="1">
      <c r="A15" s="83"/>
      <c r="B15" s="80" t="s">
        <v>256</v>
      </c>
      <c r="C15" s="56"/>
      <c r="D15" s="78">
        <f t="shared" si="0"/>
        <v>56</v>
      </c>
      <c r="E15" s="81">
        <v>0</v>
      </c>
      <c r="F15" s="81">
        <v>0</v>
      </c>
      <c r="G15" s="81">
        <v>0</v>
      </c>
      <c r="H15" s="81">
        <v>3</v>
      </c>
      <c r="I15" s="81">
        <v>1</v>
      </c>
      <c r="J15" s="81">
        <v>4</v>
      </c>
      <c r="K15" s="81">
        <v>18</v>
      </c>
      <c r="L15" s="81">
        <v>15</v>
      </c>
      <c r="M15" s="81">
        <v>6</v>
      </c>
      <c r="N15" s="81">
        <v>4</v>
      </c>
      <c r="O15" s="81">
        <v>5</v>
      </c>
      <c r="P15" s="81">
        <v>0</v>
      </c>
      <c r="Q15" s="81">
        <v>0</v>
      </c>
      <c r="R15" s="81">
        <v>0</v>
      </c>
      <c r="S15" s="419">
        <f>D15/436479*1000</f>
        <v>0.12829941417571064</v>
      </c>
      <c r="U15" s="58"/>
    </row>
    <row r="16" spans="1:21" s="59" customFormat="1" ht="13.5" customHeight="1">
      <c r="A16" s="83"/>
      <c r="B16" s="80" t="s">
        <v>240</v>
      </c>
      <c r="C16" s="56"/>
      <c r="D16" s="78">
        <f t="shared" si="0"/>
        <v>0</v>
      </c>
      <c r="E16" s="81">
        <v>0</v>
      </c>
      <c r="F16" s="81">
        <v>0</v>
      </c>
      <c r="G16" s="81">
        <v>0</v>
      </c>
      <c r="H16" s="81">
        <v>0</v>
      </c>
      <c r="I16" s="81">
        <v>0</v>
      </c>
      <c r="J16" s="81">
        <v>0</v>
      </c>
      <c r="K16" s="81">
        <v>0</v>
      </c>
      <c r="L16" s="81">
        <v>0</v>
      </c>
      <c r="M16" s="81">
        <v>0</v>
      </c>
      <c r="N16" s="81">
        <v>0</v>
      </c>
      <c r="O16" s="81">
        <v>0</v>
      </c>
      <c r="P16" s="81">
        <v>0</v>
      </c>
      <c r="Q16" s="81">
        <v>0</v>
      </c>
      <c r="R16" s="81">
        <v>0</v>
      </c>
      <c r="S16" s="82"/>
      <c r="U16" s="58"/>
    </row>
    <row r="17" spans="1:21" s="59" customFormat="1" ht="24" customHeight="1">
      <c r="A17" s="588" t="s">
        <v>260</v>
      </c>
      <c r="B17" s="588"/>
      <c r="C17" s="56"/>
      <c r="D17" s="78">
        <f t="shared" si="0"/>
        <v>66</v>
      </c>
      <c r="E17" s="81">
        <f>SUM(E18:E19)</f>
        <v>0</v>
      </c>
      <c r="F17" s="81">
        <f aca="true" t="shared" si="6" ref="F17:R17">SUM(F18:F19)</f>
        <v>0</v>
      </c>
      <c r="G17" s="81">
        <f t="shared" si="6"/>
        <v>2</v>
      </c>
      <c r="H17" s="81">
        <f t="shared" si="6"/>
        <v>2</v>
      </c>
      <c r="I17" s="81">
        <f t="shared" si="6"/>
        <v>2</v>
      </c>
      <c r="J17" s="81">
        <f t="shared" si="6"/>
        <v>7</v>
      </c>
      <c r="K17" s="81">
        <f t="shared" si="6"/>
        <v>21</v>
      </c>
      <c r="L17" s="81">
        <f t="shared" si="6"/>
        <v>10</v>
      </c>
      <c r="M17" s="81">
        <f t="shared" si="6"/>
        <v>2</v>
      </c>
      <c r="N17" s="81">
        <f t="shared" si="6"/>
        <v>9</v>
      </c>
      <c r="O17" s="81">
        <f t="shared" si="6"/>
        <v>11</v>
      </c>
      <c r="P17" s="81">
        <f t="shared" si="6"/>
        <v>0</v>
      </c>
      <c r="Q17" s="81">
        <f t="shared" si="6"/>
        <v>0</v>
      </c>
      <c r="R17" s="81">
        <f t="shared" si="6"/>
        <v>0</v>
      </c>
      <c r="S17" s="419">
        <f>D17/436479*1000</f>
        <v>0.15121002384994467</v>
      </c>
      <c r="U17" s="58"/>
    </row>
    <row r="18" spans="1:21" s="59" customFormat="1" ht="13.5" customHeight="1">
      <c r="A18" s="83"/>
      <c r="B18" s="80" t="s">
        <v>256</v>
      </c>
      <c r="C18" s="56"/>
      <c r="D18" s="78">
        <f t="shared" si="0"/>
        <v>66</v>
      </c>
      <c r="E18" s="81">
        <v>0</v>
      </c>
      <c r="F18" s="81">
        <v>0</v>
      </c>
      <c r="G18" s="81">
        <v>2</v>
      </c>
      <c r="H18" s="81">
        <v>2</v>
      </c>
      <c r="I18" s="81">
        <v>2</v>
      </c>
      <c r="J18" s="81">
        <v>7</v>
      </c>
      <c r="K18" s="81">
        <v>21</v>
      </c>
      <c r="L18" s="81">
        <v>10</v>
      </c>
      <c r="M18" s="81">
        <v>2</v>
      </c>
      <c r="N18" s="81">
        <v>9</v>
      </c>
      <c r="O18" s="81">
        <v>11</v>
      </c>
      <c r="P18" s="81">
        <v>0</v>
      </c>
      <c r="Q18" s="81">
        <v>0</v>
      </c>
      <c r="R18" s="81">
        <v>0</v>
      </c>
      <c r="S18" s="419">
        <f>D18/436479*1000</f>
        <v>0.15121002384994467</v>
      </c>
      <c r="U18" s="58"/>
    </row>
    <row r="19" spans="1:19" s="59" customFormat="1" ht="13.5" customHeight="1">
      <c r="A19" s="83"/>
      <c r="B19" s="80" t="s">
        <v>240</v>
      </c>
      <c r="C19" s="56"/>
      <c r="D19" s="78">
        <f t="shared" si="0"/>
        <v>0</v>
      </c>
      <c r="E19" s="81"/>
      <c r="F19" s="81"/>
      <c r="G19" s="81"/>
      <c r="H19" s="81"/>
      <c r="I19" s="81"/>
      <c r="J19" s="81"/>
      <c r="K19" s="81"/>
      <c r="L19" s="81"/>
      <c r="M19" s="81"/>
      <c r="N19" s="81"/>
      <c r="O19" s="81"/>
      <c r="P19" s="81"/>
      <c r="Q19" s="81"/>
      <c r="R19" s="81"/>
      <c r="S19" s="82"/>
    </row>
    <row r="20" spans="1:19" s="59" customFormat="1" ht="24" customHeight="1">
      <c r="A20" s="588" t="s">
        <v>147</v>
      </c>
      <c r="B20" s="588"/>
      <c r="C20" s="56"/>
      <c r="D20" s="78">
        <f t="shared" si="0"/>
        <v>0</v>
      </c>
      <c r="E20" s="81">
        <v>0</v>
      </c>
      <c r="F20" s="81">
        <v>0</v>
      </c>
      <c r="G20" s="81">
        <v>0</v>
      </c>
      <c r="H20" s="81">
        <v>0</v>
      </c>
      <c r="I20" s="81">
        <v>0</v>
      </c>
      <c r="J20" s="81">
        <v>0</v>
      </c>
      <c r="K20" s="81">
        <v>0</v>
      </c>
      <c r="L20" s="81">
        <v>0</v>
      </c>
      <c r="M20" s="81">
        <v>0</v>
      </c>
      <c r="N20" s="81">
        <v>0</v>
      </c>
      <c r="O20" s="81">
        <v>0</v>
      </c>
      <c r="P20" s="81">
        <v>0</v>
      </c>
      <c r="Q20" s="81">
        <v>0</v>
      </c>
      <c r="R20" s="81">
        <v>0</v>
      </c>
      <c r="S20" s="82"/>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261</v>
      </c>
      <c r="B22" s="69"/>
      <c r="C22" s="69"/>
      <c r="D22" s="85"/>
      <c r="E22" s="85"/>
      <c r="F22" s="85"/>
      <c r="G22" s="85"/>
      <c r="H22" s="85"/>
      <c r="I22" s="85"/>
      <c r="J22" s="85"/>
      <c r="K22" s="69"/>
      <c r="L22" s="69"/>
      <c r="M22" s="69"/>
      <c r="N22" s="69"/>
      <c r="O22" s="69"/>
      <c r="P22" s="69"/>
      <c r="Q22" s="69"/>
    </row>
    <row r="23" spans="1:17" s="87" customFormat="1" ht="13.5" customHeight="1">
      <c r="A23" s="69" t="s">
        <v>262</v>
      </c>
      <c r="B23" s="69"/>
      <c r="C23" s="69"/>
      <c r="D23" s="85"/>
      <c r="E23" s="85"/>
      <c r="F23" s="85"/>
      <c r="G23" s="85"/>
      <c r="H23" s="85"/>
      <c r="I23" s="85"/>
      <c r="J23" s="85"/>
      <c r="K23" s="85"/>
      <c r="L23" s="85"/>
      <c r="M23" s="85"/>
      <c r="N23" s="85"/>
      <c r="O23" s="85"/>
      <c r="P23" s="86"/>
      <c r="Q23" s="85"/>
    </row>
    <row r="24" spans="1:17" ht="13.5" customHeight="1">
      <c r="A24" s="69" t="s">
        <v>371</v>
      </c>
      <c r="B24" s="69"/>
      <c r="C24" s="69"/>
      <c r="D24" s="85"/>
      <c r="E24" s="85"/>
      <c r="F24" s="85"/>
      <c r="G24" s="85"/>
      <c r="H24" s="85"/>
      <c r="I24" s="85"/>
      <c r="J24" s="85"/>
      <c r="K24" s="69"/>
      <c r="L24" s="69"/>
      <c r="M24" s="69"/>
      <c r="N24" s="69"/>
      <c r="O24" s="69"/>
      <c r="P24" s="69"/>
      <c r="Q24" s="69"/>
    </row>
    <row r="25" spans="1:17" ht="13.5" customHeight="1">
      <c r="A25" s="69" t="s">
        <v>388</v>
      </c>
      <c r="B25" s="69"/>
      <c r="C25" s="69"/>
      <c r="D25" s="85"/>
      <c r="E25" s="85"/>
      <c r="F25" s="85"/>
      <c r="G25" s="85"/>
      <c r="H25" s="85"/>
      <c r="I25" s="85"/>
      <c r="J25" s="85"/>
      <c r="K25" s="69"/>
      <c r="L25" s="69"/>
      <c r="M25" s="69"/>
      <c r="N25" s="69"/>
      <c r="O25" s="69"/>
      <c r="P25" s="69"/>
      <c r="Q25" s="69"/>
    </row>
    <row r="26" spans="1:18" ht="13.5" customHeight="1">
      <c r="A26" s="583" t="s">
        <v>370</v>
      </c>
      <c r="B26" s="583"/>
      <c r="C26" s="583"/>
      <c r="D26" s="583"/>
      <c r="E26" s="583"/>
      <c r="F26" s="583"/>
      <c r="G26" s="583"/>
      <c r="H26" s="583"/>
      <c r="I26" s="583"/>
      <c r="J26" s="583"/>
      <c r="K26" s="583"/>
      <c r="L26" s="583"/>
      <c r="M26" s="583"/>
      <c r="N26" s="88"/>
      <c r="O26" s="88"/>
      <c r="P26" s="88"/>
      <c r="Q26" s="88"/>
      <c r="R26" s="71"/>
    </row>
    <row r="27" spans="16:19" ht="13.5">
      <c r="P27" s="71"/>
      <c r="R27" s="71"/>
      <c r="S27" s="71" t="s">
        <v>263</v>
      </c>
    </row>
  </sheetData>
  <sheetProtection/>
  <mergeCells count="9">
    <mergeCell ref="A17:B17"/>
    <mergeCell ref="A20:B20"/>
    <mergeCell ref="A26:M26"/>
    <mergeCell ref="A3:B3"/>
    <mergeCell ref="A4:B4"/>
    <mergeCell ref="A5:B5"/>
    <mergeCell ref="A8:B8"/>
    <mergeCell ref="A11:B11"/>
    <mergeCell ref="A14:B14"/>
  </mergeCells>
  <printOptions horizontalCentered="1"/>
  <pageMargins left="0.3937007874015748" right="0.3937007874015748" top="0.7874015748031497" bottom="0.7874015748031497" header="0.3937007874015748" footer="0.196850393700787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theme="7" tint="0.5999900102615356"/>
  </sheetPr>
  <dimension ref="A1:N16"/>
  <sheetViews>
    <sheetView showZeros="0" zoomScalePageLayoutView="0" workbookViewId="0" topLeftCell="A1">
      <selection activeCell="G10" sqref="G10"/>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380</v>
      </c>
    </row>
    <row r="2" ht="13.5">
      <c r="M2" s="5" t="s">
        <v>383</v>
      </c>
    </row>
    <row r="3" spans="1:14" ht="21" customHeight="1">
      <c r="A3" s="592" t="s">
        <v>242</v>
      </c>
      <c r="B3" s="593"/>
      <c r="C3" s="52"/>
      <c r="D3" s="53" t="s">
        <v>228</v>
      </c>
      <c r="E3" s="53" t="s">
        <v>229</v>
      </c>
      <c r="F3" s="53" t="s">
        <v>230</v>
      </c>
      <c r="G3" s="53" t="s">
        <v>231</v>
      </c>
      <c r="H3" s="53" t="s">
        <v>232</v>
      </c>
      <c r="I3" s="53" t="s">
        <v>233</v>
      </c>
      <c r="J3" s="53" t="s">
        <v>234</v>
      </c>
      <c r="K3" s="53" t="s">
        <v>235</v>
      </c>
      <c r="L3" s="53" t="s">
        <v>236</v>
      </c>
      <c r="M3" s="54" t="s">
        <v>237</v>
      </c>
      <c r="N3" s="55"/>
    </row>
    <row r="4" spans="1:14" s="59" customFormat="1" ht="21" customHeight="1">
      <c r="A4" s="590" t="s">
        <v>238</v>
      </c>
      <c r="B4" s="591"/>
      <c r="C4" s="57"/>
      <c r="D4" s="302">
        <f>SUM(E4:M4)</f>
        <v>37</v>
      </c>
      <c r="E4" s="302">
        <f aca="true" t="shared" si="0" ref="E4:M4">E5+E8</f>
        <v>0</v>
      </c>
      <c r="F4" s="302">
        <f t="shared" si="0"/>
        <v>0</v>
      </c>
      <c r="G4" s="302">
        <f t="shared" si="0"/>
        <v>3</v>
      </c>
      <c r="H4" s="302">
        <f t="shared" si="0"/>
        <v>17</v>
      </c>
      <c r="I4" s="302">
        <f t="shared" si="0"/>
        <v>11</v>
      </c>
      <c r="J4" s="302">
        <f t="shared" si="0"/>
        <v>6</v>
      </c>
      <c r="K4" s="302">
        <f t="shared" si="0"/>
        <v>0</v>
      </c>
      <c r="L4" s="302">
        <f t="shared" si="0"/>
        <v>0</v>
      </c>
      <c r="M4" s="303">
        <f t="shared" si="0"/>
        <v>0</v>
      </c>
      <c r="N4" s="58"/>
    </row>
    <row r="5" spans="1:14" s="59" customFormat="1" ht="27" customHeight="1">
      <c r="A5" s="589" t="s">
        <v>243</v>
      </c>
      <c r="B5" s="589"/>
      <c r="C5" s="60"/>
      <c r="D5" s="61">
        <f aca="true" t="shared" si="1" ref="D5:D10">SUM(E5:M5)</f>
        <v>0</v>
      </c>
      <c r="E5" s="62">
        <f aca="true" t="shared" si="2" ref="E5:M5">SUM(E6:E7)</f>
        <v>0</v>
      </c>
      <c r="F5" s="62">
        <f t="shared" si="2"/>
        <v>0</v>
      </c>
      <c r="G5" s="62">
        <f t="shared" si="2"/>
        <v>0</v>
      </c>
      <c r="H5" s="62">
        <f t="shared" si="2"/>
        <v>0</v>
      </c>
      <c r="I5" s="62">
        <f t="shared" si="2"/>
        <v>0</v>
      </c>
      <c r="J5" s="62">
        <f t="shared" si="2"/>
        <v>0</v>
      </c>
      <c r="K5" s="62">
        <f t="shared" si="2"/>
        <v>0</v>
      </c>
      <c r="L5" s="62">
        <f t="shared" si="2"/>
        <v>0</v>
      </c>
      <c r="M5" s="63">
        <f t="shared" si="2"/>
        <v>0</v>
      </c>
      <c r="N5" s="58"/>
    </row>
    <row r="6" spans="1:14" s="59" customFormat="1" ht="15" customHeight="1">
      <c r="A6" s="64"/>
      <c r="B6" s="56" t="s">
        <v>239</v>
      </c>
      <c r="C6" s="56"/>
      <c r="D6" s="61">
        <f t="shared" si="1"/>
        <v>0</v>
      </c>
      <c r="E6" s="62">
        <v>0</v>
      </c>
      <c r="F6" s="62">
        <v>0</v>
      </c>
      <c r="G6" s="62">
        <v>0</v>
      </c>
      <c r="H6" s="62">
        <v>0</v>
      </c>
      <c r="I6" s="62">
        <v>0</v>
      </c>
      <c r="J6" s="62">
        <v>0</v>
      </c>
      <c r="K6" s="62">
        <v>0</v>
      </c>
      <c r="L6" s="62">
        <v>0</v>
      </c>
      <c r="M6" s="63">
        <v>0</v>
      </c>
      <c r="N6" s="58"/>
    </row>
    <row r="7" spans="1:14" s="59" customFormat="1" ht="15" customHeight="1">
      <c r="A7" s="64"/>
      <c r="B7" s="56" t="s">
        <v>240</v>
      </c>
      <c r="C7" s="56"/>
      <c r="D7" s="61">
        <f t="shared" si="1"/>
        <v>0</v>
      </c>
      <c r="E7" s="62">
        <v>0</v>
      </c>
      <c r="F7" s="62">
        <v>0</v>
      </c>
      <c r="G7" s="62">
        <v>0</v>
      </c>
      <c r="H7" s="62">
        <v>0</v>
      </c>
      <c r="I7" s="62">
        <v>0</v>
      </c>
      <c r="J7" s="62">
        <v>0</v>
      </c>
      <c r="K7" s="62">
        <v>0</v>
      </c>
      <c r="L7" s="62">
        <v>0</v>
      </c>
      <c r="M7" s="63">
        <v>0</v>
      </c>
      <c r="N7" s="58"/>
    </row>
    <row r="8" spans="1:14" s="59" customFormat="1" ht="27" customHeight="1">
      <c r="A8" s="589" t="s">
        <v>244</v>
      </c>
      <c r="B8" s="589"/>
      <c r="C8" s="60"/>
      <c r="D8" s="61">
        <f t="shared" si="1"/>
        <v>37</v>
      </c>
      <c r="E8" s="62">
        <f aca="true" t="shared" si="3" ref="E8:M8">SUM(E9:E10)</f>
        <v>0</v>
      </c>
      <c r="F8" s="62">
        <f t="shared" si="3"/>
        <v>0</v>
      </c>
      <c r="G8" s="62">
        <f t="shared" si="3"/>
        <v>3</v>
      </c>
      <c r="H8" s="62">
        <f t="shared" si="3"/>
        <v>17</v>
      </c>
      <c r="I8" s="62">
        <f t="shared" si="3"/>
        <v>11</v>
      </c>
      <c r="J8" s="62">
        <f t="shared" si="3"/>
        <v>6</v>
      </c>
      <c r="K8" s="62">
        <f t="shared" si="3"/>
        <v>0</v>
      </c>
      <c r="L8" s="62">
        <f t="shared" si="3"/>
        <v>0</v>
      </c>
      <c r="M8" s="63">
        <f t="shared" si="3"/>
        <v>0</v>
      </c>
      <c r="N8" s="58"/>
    </row>
    <row r="9" spans="1:14" s="59" customFormat="1" ht="15" customHeight="1">
      <c r="A9" s="64"/>
      <c r="B9" s="56" t="s">
        <v>239</v>
      </c>
      <c r="C9" s="56"/>
      <c r="D9" s="61">
        <f t="shared" si="1"/>
        <v>14</v>
      </c>
      <c r="E9" s="62">
        <v>0</v>
      </c>
      <c r="F9" s="62">
        <v>0</v>
      </c>
      <c r="G9" s="62">
        <v>1</v>
      </c>
      <c r="H9" s="62">
        <v>7</v>
      </c>
      <c r="I9" s="62">
        <v>3</v>
      </c>
      <c r="J9" s="62">
        <v>3</v>
      </c>
      <c r="K9" s="62">
        <v>0</v>
      </c>
      <c r="L9" s="62">
        <v>0</v>
      </c>
      <c r="M9" s="63">
        <v>0</v>
      </c>
      <c r="N9" s="58"/>
    </row>
    <row r="10" spans="1:14" s="59" customFormat="1" ht="15" customHeight="1">
      <c r="A10" s="64"/>
      <c r="B10" s="56" t="s">
        <v>240</v>
      </c>
      <c r="C10" s="56"/>
      <c r="D10" s="61">
        <f t="shared" si="1"/>
        <v>23</v>
      </c>
      <c r="E10" s="62">
        <v>0</v>
      </c>
      <c r="F10" s="62">
        <v>0</v>
      </c>
      <c r="G10" s="62">
        <v>2</v>
      </c>
      <c r="H10" s="62">
        <v>10</v>
      </c>
      <c r="I10" s="62">
        <v>8</v>
      </c>
      <c r="J10" s="62">
        <v>3</v>
      </c>
      <c r="K10" s="62">
        <v>0</v>
      </c>
      <c r="L10" s="62">
        <v>0</v>
      </c>
      <c r="M10" s="63">
        <v>0</v>
      </c>
      <c r="N10" s="58"/>
    </row>
    <row r="11" spans="1:13" s="58" customFormat="1" ht="7.5" customHeight="1">
      <c r="A11" s="65"/>
      <c r="B11" s="65"/>
      <c r="C11" s="65"/>
      <c r="D11" s="66"/>
      <c r="E11" s="66"/>
      <c r="F11" s="66"/>
      <c r="G11" s="66"/>
      <c r="H11" s="66"/>
      <c r="I11" s="66"/>
      <c r="J11" s="66"/>
      <c r="K11" s="66"/>
      <c r="L11" s="66"/>
      <c r="M11" s="67"/>
    </row>
    <row r="12" spans="1:11" ht="16.5" customHeight="1">
      <c r="A12" s="68" t="s">
        <v>245</v>
      </c>
      <c r="B12" s="68"/>
      <c r="C12" s="68"/>
      <c r="D12" s="68"/>
      <c r="E12" s="68"/>
      <c r="F12" s="69"/>
      <c r="G12" s="69"/>
      <c r="H12" s="69"/>
      <c r="I12" s="69"/>
      <c r="J12" s="69"/>
      <c r="K12" s="69"/>
    </row>
    <row r="13" spans="1:11" ht="13.5">
      <c r="A13" s="69" t="s">
        <v>246</v>
      </c>
      <c r="B13" s="70"/>
      <c r="C13" s="70"/>
      <c r="D13" s="70"/>
      <c r="E13" s="70"/>
      <c r="F13" s="70"/>
      <c r="G13" s="70"/>
      <c r="H13" s="70"/>
      <c r="I13" s="70"/>
      <c r="J13" s="70"/>
      <c r="K13" s="69"/>
    </row>
    <row r="14" spans="1:11" ht="13.5">
      <c r="A14" s="68" t="s">
        <v>241</v>
      </c>
      <c r="B14" s="68"/>
      <c r="C14" s="68"/>
      <c r="D14" s="68"/>
      <c r="E14" s="68"/>
      <c r="F14" s="69"/>
      <c r="G14" s="69"/>
      <c r="H14" s="69"/>
      <c r="I14" s="69"/>
      <c r="J14" s="69"/>
      <c r="K14" s="69"/>
    </row>
    <row r="15" ht="13.5">
      <c r="M15" s="71" t="s">
        <v>247</v>
      </c>
    </row>
    <row r="16" spans="1:11" ht="13.5">
      <c r="A16" s="69" t="s">
        <v>379</v>
      </c>
      <c r="B16" s="70"/>
      <c r="C16" s="70"/>
      <c r="D16" s="70"/>
      <c r="E16" s="70"/>
      <c r="F16" s="70"/>
      <c r="G16" s="70"/>
      <c r="H16" s="70"/>
      <c r="I16" s="70"/>
      <c r="J16" s="70"/>
      <c r="K16" s="70"/>
    </row>
  </sheetData>
  <sheetProtection/>
  <mergeCells count="4">
    <mergeCell ref="A3:B3"/>
    <mergeCell ref="A4:B4"/>
    <mergeCell ref="A5:B5"/>
    <mergeCell ref="A8:B8"/>
  </mergeCells>
  <printOptions horizontalCentered="1"/>
  <pageMargins left="0.7480314960629921" right="0.7480314960629921" top="7.04724409448819" bottom="0.7874015748031497" header="0.3937007874015748"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
  <sheetViews>
    <sheetView zoomScaleSheetLayoutView="130" zoomScalePageLayoutView="0" workbookViewId="0" topLeftCell="A1">
      <selection activeCell="G18" sqref="G18"/>
    </sheetView>
  </sheetViews>
  <sheetFormatPr defaultColWidth="9.00390625" defaultRowHeight="13.5"/>
  <cols>
    <col min="1" max="1" width="23.75390625" style="1" customWidth="1"/>
    <col min="2" max="3" width="21.00390625" style="1" customWidth="1"/>
    <col min="4" max="4" width="21.125" style="1" customWidth="1"/>
    <col min="5" max="16384" width="9.00390625" style="1" customWidth="1"/>
  </cols>
  <sheetData>
    <row r="1" spans="1:2" ht="18.75" customHeight="1">
      <c r="A1" s="441" t="s">
        <v>155</v>
      </c>
      <c r="B1" s="441"/>
    </row>
    <row r="2" ht="13.5">
      <c r="D2" s="3" t="s">
        <v>382</v>
      </c>
    </row>
    <row r="3" spans="1:4" ht="15" customHeight="1">
      <c r="A3" s="435" t="s">
        <v>156</v>
      </c>
      <c r="B3" s="442" t="s">
        <v>157</v>
      </c>
      <c r="C3" s="442" t="s">
        <v>158</v>
      </c>
      <c r="D3" s="423"/>
    </row>
    <row r="4" spans="1:4" ht="15" customHeight="1">
      <c r="A4" s="436"/>
      <c r="B4" s="443"/>
      <c r="C4" s="24" t="s">
        <v>20</v>
      </c>
      <c r="D4" s="89" t="s">
        <v>21</v>
      </c>
    </row>
    <row r="5" spans="1:4" ht="15" customHeight="1">
      <c r="A5" s="25" t="s">
        <v>7</v>
      </c>
      <c r="B5" s="258">
        <f>SUM(B6:B15)</f>
        <v>41</v>
      </c>
      <c r="C5" s="258">
        <f>SUM(C6:C15)</f>
        <v>2576</v>
      </c>
      <c r="D5" s="259">
        <f>SUM(D6:D15)</f>
        <v>2657</v>
      </c>
    </row>
    <row r="6" spans="1:4" ht="15" customHeight="1">
      <c r="A6" s="26" t="s">
        <v>8</v>
      </c>
      <c r="B6" s="260">
        <v>5</v>
      </c>
      <c r="C6" s="260">
        <v>365</v>
      </c>
      <c r="D6" s="261">
        <v>365</v>
      </c>
    </row>
    <row r="7" spans="1:4" ht="15" customHeight="1">
      <c r="A7" s="27" t="s">
        <v>9</v>
      </c>
      <c r="B7" s="262">
        <v>4</v>
      </c>
      <c r="C7" s="262">
        <v>210</v>
      </c>
      <c r="D7" s="263">
        <v>249</v>
      </c>
    </row>
    <row r="8" spans="1:4" ht="15" customHeight="1">
      <c r="A8" s="27" t="s">
        <v>10</v>
      </c>
      <c r="B8" s="262">
        <v>4</v>
      </c>
      <c r="C8" s="262">
        <v>261</v>
      </c>
      <c r="D8" s="263">
        <v>303</v>
      </c>
    </row>
    <row r="9" spans="1:4" ht="15" customHeight="1">
      <c r="A9" s="27" t="s">
        <v>11</v>
      </c>
      <c r="B9" s="262">
        <v>4</v>
      </c>
      <c r="C9" s="262">
        <v>353</v>
      </c>
      <c r="D9" s="263">
        <v>353</v>
      </c>
    </row>
    <row r="10" spans="1:4" ht="15" customHeight="1">
      <c r="A10" s="27" t="s">
        <v>12</v>
      </c>
      <c r="B10" s="262">
        <v>4</v>
      </c>
      <c r="C10" s="262">
        <v>198</v>
      </c>
      <c r="D10" s="263">
        <v>198</v>
      </c>
    </row>
    <row r="11" spans="1:4" ht="15" customHeight="1">
      <c r="A11" s="27" t="s">
        <v>13</v>
      </c>
      <c r="B11" s="262">
        <v>5</v>
      </c>
      <c r="C11" s="262">
        <v>426</v>
      </c>
      <c r="D11" s="263">
        <v>426</v>
      </c>
    </row>
    <row r="12" spans="1:4" ht="15" customHeight="1">
      <c r="A12" s="27" t="s">
        <v>14</v>
      </c>
      <c r="B12" s="262">
        <v>3</v>
      </c>
      <c r="C12" s="262">
        <v>117</v>
      </c>
      <c r="D12" s="263">
        <v>117</v>
      </c>
    </row>
    <row r="13" spans="1:4" ht="15" customHeight="1">
      <c r="A13" s="27" t="s">
        <v>15</v>
      </c>
      <c r="B13" s="262">
        <v>4</v>
      </c>
      <c r="C13" s="262">
        <v>146</v>
      </c>
      <c r="D13" s="263">
        <v>146</v>
      </c>
    </row>
    <row r="14" spans="1:4" ht="15" customHeight="1">
      <c r="A14" s="27" t="s">
        <v>16</v>
      </c>
      <c r="B14" s="262">
        <v>4</v>
      </c>
      <c r="C14" s="262">
        <v>344</v>
      </c>
      <c r="D14" s="263">
        <v>344</v>
      </c>
    </row>
    <row r="15" spans="1:4" ht="15" customHeight="1">
      <c r="A15" s="28" t="s">
        <v>17</v>
      </c>
      <c r="B15" s="264">
        <v>4</v>
      </c>
      <c r="C15" s="264">
        <v>156</v>
      </c>
      <c r="D15" s="265">
        <v>156</v>
      </c>
    </row>
    <row r="16" spans="1:4" ht="16.5" customHeight="1">
      <c r="A16" s="269"/>
      <c r="D16" s="5" t="s">
        <v>200</v>
      </c>
    </row>
    <row r="17" spans="1:3" ht="13.5">
      <c r="A17" s="14"/>
      <c r="C17" s="17"/>
    </row>
  </sheetData>
  <sheetProtection/>
  <mergeCells count="4">
    <mergeCell ref="A1:B1"/>
    <mergeCell ref="A3:A4"/>
    <mergeCell ref="B3:B4"/>
    <mergeCell ref="C3:D3"/>
  </mergeCells>
  <conditionalFormatting sqref="D6:D15">
    <cfRule type="cellIs" priority="1" dxfId="15" operator="lessThan" stopIfTrue="1">
      <formula>C6</formula>
    </cfRule>
  </conditionalFormatting>
  <printOptions horizontalCentered="1"/>
  <pageMargins left="0.7874015748031497" right="0.7874015748031497" top="5.118110236220473" bottom="0.7874015748031497"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8"/>
  <sheetViews>
    <sheetView view="pageBreakPreview" zoomScaleSheetLayoutView="100" zoomScalePageLayoutView="0" workbookViewId="0" topLeftCell="A1">
      <selection activeCell="F24" sqref="F24"/>
    </sheetView>
  </sheetViews>
  <sheetFormatPr defaultColWidth="9.00390625" defaultRowHeight="13.5"/>
  <cols>
    <col min="1" max="3" width="22.625" style="1" customWidth="1"/>
    <col min="4" max="16384" width="9.00390625" style="1" customWidth="1"/>
  </cols>
  <sheetData>
    <row r="1" spans="1:3" ht="18.75" customHeight="1">
      <c r="A1" s="2" t="s">
        <v>159</v>
      </c>
      <c r="B1" s="139"/>
      <c r="C1" s="139"/>
    </row>
    <row r="2" ht="13.5" customHeight="1">
      <c r="C2" s="3" t="s">
        <v>382</v>
      </c>
    </row>
    <row r="3" spans="1:3" ht="15" customHeight="1">
      <c r="A3" s="435" t="s">
        <v>150</v>
      </c>
      <c r="B3" s="439" t="s">
        <v>151</v>
      </c>
      <c r="C3" s="440"/>
    </row>
    <row r="4" spans="1:3" ht="15" customHeight="1">
      <c r="A4" s="436"/>
      <c r="B4" s="198" t="s">
        <v>160</v>
      </c>
      <c r="C4" s="199" t="s">
        <v>296</v>
      </c>
    </row>
    <row r="5" spans="1:4" ht="15" customHeight="1">
      <c r="A5" s="266">
        <v>6</v>
      </c>
      <c r="B5" s="267">
        <v>207</v>
      </c>
      <c r="C5" s="268">
        <v>150</v>
      </c>
      <c r="D5" s="15"/>
    </row>
    <row r="6" ht="16.5" customHeight="1">
      <c r="C6" s="5" t="s">
        <v>200</v>
      </c>
    </row>
    <row r="18" ht="13.5">
      <c r="D18" s="1" t="s">
        <v>348</v>
      </c>
    </row>
  </sheetData>
  <sheetProtection/>
  <mergeCells count="2">
    <mergeCell ref="A3:A4"/>
    <mergeCell ref="B3:C3"/>
  </mergeCells>
  <printOptions/>
  <pageMargins left="0.7874015748031497" right="0.7874015748031497" top="9.527559055118111" bottom="0.7874015748031497" header="0.3937007874015748"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1">
      <selection activeCell="C3" sqref="C3:D3"/>
    </sheetView>
  </sheetViews>
  <sheetFormatPr defaultColWidth="9.00390625" defaultRowHeight="13.5"/>
  <cols>
    <col min="1" max="1" width="22.875" style="1" customWidth="1"/>
    <col min="2" max="3" width="21.375" style="1" customWidth="1"/>
    <col min="4" max="4" width="21.125" style="1" customWidth="1"/>
    <col min="5" max="16384" width="9.00390625" style="1" customWidth="1"/>
  </cols>
  <sheetData>
    <row r="1" spans="1:3" ht="18.75" customHeight="1">
      <c r="A1" s="2" t="s">
        <v>174</v>
      </c>
      <c r="B1" s="2"/>
      <c r="C1" s="2"/>
    </row>
    <row r="2" spans="1:4" ht="13.5" customHeight="1">
      <c r="A2" s="276"/>
      <c r="B2" s="276"/>
      <c r="C2" s="276"/>
      <c r="D2" s="277" t="s">
        <v>305</v>
      </c>
    </row>
    <row r="3" spans="1:4" ht="15" customHeight="1">
      <c r="A3" s="444" t="s">
        <v>52</v>
      </c>
      <c r="B3" s="446" t="s">
        <v>175</v>
      </c>
      <c r="C3" s="446" t="s">
        <v>176</v>
      </c>
      <c r="D3" s="448"/>
    </row>
    <row r="4" spans="1:4" ht="15" customHeight="1">
      <c r="A4" s="445"/>
      <c r="B4" s="447"/>
      <c r="C4" s="282" t="s">
        <v>19</v>
      </c>
      <c r="D4" s="283" t="s">
        <v>177</v>
      </c>
    </row>
    <row r="5" spans="1:4" ht="13.5" customHeight="1">
      <c r="A5" s="281" t="s">
        <v>6</v>
      </c>
      <c r="B5" s="284">
        <f>SUM(B6:B15)</f>
        <v>0</v>
      </c>
      <c r="C5" s="284">
        <f>SUM(C6:C15)</f>
        <v>0</v>
      </c>
      <c r="D5" s="285">
        <f>SUM(D6:D15)</f>
        <v>0</v>
      </c>
    </row>
    <row r="6" spans="1:4" ht="13.5" customHeight="1">
      <c r="A6" s="286" t="s">
        <v>27</v>
      </c>
      <c r="B6" s="287"/>
      <c r="C6" s="287"/>
      <c r="D6" s="288"/>
    </row>
    <row r="7" spans="1:4" ht="13.5" customHeight="1">
      <c r="A7" s="289" t="s">
        <v>9</v>
      </c>
      <c r="B7" s="290"/>
      <c r="C7" s="290"/>
      <c r="D7" s="291"/>
    </row>
    <row r="8" spans="1:4" ht="13.5" customHeight="1">
      <c r="A8" s="289" t="s">
        <v>10</v>
      </c>
      <c r="B8" s="290"/>
      <c r="C8" s="290"/>
      <c r="D8" s="291"/>
    </row>
    <row r="9" spans="1:4" ht="13.5" customHeight="1">
      <c r="A9" s="289" t="s">
        <v>28</v>
      </c>
      <c r="B9" s="290"/>
      <c r="C9" s="290"/>
      <c r="D9" s="291"/>
    </row>
    <row r="10" spans="1:4" ht="13.5" customHeight="1">
      <c r="A10" s="289" t="s">
        <v>29</v>
      </c>
      <c r="B10" s="290"/>
      <c r="C10" s="290"/>
      <c r="D10" s="291"/>
    </row>
    <row r="11" spans="1:4" ht="13.5" customHeight="1">
      <c r="A11" s="289" t="s">
        <v>30</v>
      </c>
      <c r="B11" s="290"/>
      <c r="C11" s="290"/>
      <c r="D11" s="291"/>
    </row>
    <row r="12" spans="1:4" ht="13.5" customHeight="1">
      <c r="A12" s="289" t="s">
        <v>31</v>
      </c>
      <c r="B12" s="290"/>
      <c r="C12" s="290"/>
      <c r="D12" s="291"/>
    </row>
    <row r="13" spans="1:4" ht="13.5" customHeight="1">
      <c r="A13" s="289" t="s">
        <v>15</v>
      </c>
      <c r="B13" s="290"/>
      <c r="C13" s="290"/>
      <c r="D13" s="291"/>
    </row>
    <row r="14" spans="1:4" ht="13.5" customHeight="1">
      <c r="A14" s="289" t="s">
        <v>16</v>
      </c>
      <c r="B14" s="290"/>
      <c r="C14" s="290"/>
      <c r="D14" s="291"/>
    </row>
    <row r="15" spans="1:4" ht="13.5" customHeight="1">
      <c r="A15" s="292" t="s">
        <v>32</v>
      </c>
      <c r="B15" s="293"/>
      <c r="C15" s="293"/>
      <c r="D15" s="294"/>
    </row>
    <row r="16" spans="1:4" ht="16.5" customHeight="1">
      <c r="A16" s="276"/>
      <c r="B16" s="276"/>
      <c r="C16" s="295"/>
      <c r="D16" s="296" t="s">
        <v>200</v>
      </c>
    </row>
    <row r="17" spans="1:4" ht="13.5">
      <c r="A17" s="276"/>
      <c r="B17" s="276"/>
      <c r="C17" s="276"/>
      <c r="D17" s="276"/>
    </row>
  </sheetData>
  <sheetProtection/>
  <mergeCells count="3">
    <mergeCell ref="A3:A4"/>
    <mergeCell ref="B3:B4"/>
    <mergeCell ref="C3:D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1">
      <selection activeCell="C3" sqref="C3:D3"/>
    </sheetView>
  </sheetViews>
  <sheetFormatPr defaultColWidth="9.00390625" defaultRowHeight="13.5"/>
  <cols>
    <col min="1" max="1" width="21.875" style="1" customWidth="1"/>
    <col min="2" max="4" width="21.625" style="1" customWidth="1"/>
    <col min="5" max="16384" width="9.00390625" style="1" customWidth="1"/>
  </cols>
  <sheetData>
    <row r="1" spans="1:3" ht="14.25">
      <c r="A1" s="297" t="s">
        <v>178</v>
      </c>
      <c r="B1" s="298"/>
      <c r="C1" s="276"/>
    </row>
    <row r="2" spans="1:3" ht="13.5" customHeight="1">
      <c r="A2" s="276"/>
      <c r="B2" s="276"/>
      <c r="C2" s="277" t="s">
        <v>305</v>
      </c>
    </row>
    <row r="3" spans="1:3" ht="15" customHeight="1">
      <c r="A3" s="278" t="s">
        <v>18</v>
      </c>
      <c r="B3" s="279" t="s">
        <v>179</v>
      </c>
      <c r="C3" s="280" t="s">
        <v>180</v>
      </c>
    </row>
    <row r="4" spans="1:3" ht="13.5" customHeight="1">
      <c r="A4" s="281" t="s">
        <v>7</v>
      </c>
      <c r="B4" s="284">
        <f>SUM(B5:B14)</f>
        <v>0</v>
      </c>
      <c r="C4" s="285">
        <f>SUM(C5:C14)</f>
        <v>0</v>
      </c>
    </row>
    <row r="5" spans="1:3" ht="13.5" customHeight="1">
      <c r="A5" s="286" t="s">
        <v>8</v>
      </c>
      <c r="B5" s="287"/>
      <c r="C5" s="288"/>
    </row>
    <row r="6" spans="1:3" ht="13.5" customHeight="1">
      <c r="A6" s="289" t="s">
        <v>9</v>
      </c>
      <c r="B6" s="290"/>
      <c r="C6" s="291"/>
    </row>
    <row r="7" spans="1:3" ht="13.5" customHeight="1">
      <c r="A7" s="289" t="s">
        <v>10</v>
      </c>
      <c r="B7" s="290"/>
      <c r="C7" s="291"/>
    </row>
    <row r="8" spans="1:3" ht="13.5" customHeight="1">
      <c r="A8" s="289" t="s">
        <v>11</v>
      </c>
      <c r="B8" s="290"/>
      <c r="C8" s="291"/>
    </row>
    <row r="9" spans="1:3" ht="13.5" customHeight="1">
      <c r="A9" s="289" t="s">
        <v>12</v>
      </c>
      <c r="B9" s="290"/>
      <c r="C9" s="291"/>
    </row>
    <row r="10" spans="1:3" ht="13.5" customHeight="1">
      <c r="A10" s="289" t="s">
        <v>13</v>
      </c>
      <c r="B10" s="290"/>
      <c r="C10" s="291"/>
    </row>
    <row r="11" spans="1:3" ht="13.5" customHeight="1">
      <c r="A11" s="289" t="s">
        <v>14</v>
      </c>
      <c r="B11" s="290"/>
      <c r="C11" s="291"/>
    </row>
    <row r="12" spans="1:3" ht="13.5" customHeight="1">
      <c r="A12" s="289" t="s">
        <v>15</v>
      </c>
      <c r="B12" s="290"/>
      <c r="C12" s="291"/>
    </row>
    <row r="13" spans="1:3" ht="13.5" customHeight="1">
      <c r="A13" s="289" t="s">
        <v>16</v>
      </c>
      <c r="B13" s="290"/>
      <c r="C13" s="291"/>
    </row>
    <row r="14" spans="1:3" ht="13.5" customHeight="1">
      <c r="A14" s="292" t="s">
        <v>17</v>
      </c>
      <c r="B14" s="293"/>
      <c r="C14" s="294"/>
    </row>
    <row r="15" spans="1:3" ht="16.5" customHeight="1">
      <c r="A15" s="276"/>
      <c r="B15" s="449" t="s">
        <v>200</v>
      </c>
      <c r="C15" s="450"/>
    </row>
    <row r="16" spans="1:3" ht="13.5">
      <c r="A16" s="276"/>
      <c r="B16" s="276"/>
      <c r="C16" s="276"/>
    </row>
  </sheetData>
  <sheetProtection/>
  <mergeCells count="1">
    <mergeCell ref="B15:C15"/>
  </mergeCells>
  <printOptions/>
  <pageMargins left="0.7874015748031497" right="0.7874015748031497" top="4.133858267716536" bottom="0.7874015748031497" header="0.4724409448818898" footer="0.472440944881889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tint="0.5999900102615356"/>
  </sheetPr>
  <dimension ref="A1:F21"/>
  <sheetViews>
    <sheetView zoomScalePageLayoutView="0" workbookViewId="0" topLeftCell="A1">
      <selection activeCell="I30" sqref="I30"/>
    </sheetView>
  </sheetViews>
  <sheetFormatPr defaultColWidth="9.00390625" defaultRowHeight="13.5"/>
  <cols>
    <col min="1" max="1" width="22.875" style="0" customWidth="1"/>
    <col min="2" max="3" width="21.375" style="0" customWidth="1"/>
    <col min="4" max="4" width="21.125" style="0" customWidth="1"/>
  </cols>
  <sheetData>
    <row r="1" spans="1:4" ht="18.75" customHeight="1">
      <c r="A1" s="2" t="s">
        <v>174</v>
      </c>
      <c r="B1" s="2"/>
      <c r="C1" s="2"/>
      <c r="D1" s="1"/>
    </row>
    <row r="2" spans="1:4" ht="13.5" customHeight="1">
      <c r="A2" s="276"/>
      <c r="B2" s="276"/>
      <c r="C2" s="276"/>
      <c r="D2" s="277" t="s">
        <v>382</v>
      </c>
    </row>
    <row r="3" spans="1:4" ht="15" customHeight="1">
      <c r="A3" s="444" t="s">
        <v>52</v>
      </c>
      <c r="B3" s="446" t="s">
        <v>175</v>
      </c>
      <c r="C3" s="446" t="s">
        <v>176</v>
      </c>
      <c r="D3" s="448"/>
    </row>
    <row r="4" spans="1:4" ht="15" customHeight="1">
      <c r="A4" s="445"/>
      <c r="B4" s="447"/>
      <c r="C4" s="282" t="s">
        <v>19</v>
      </c>
      <c r="D4" s="283" t="s">
        <v>177</v>
      </c>
    </row>
    <row r="5" spans="1:4" ht="13.5" customHeight="1">
      <c r="A5" s="281" t="s">
        <v>6</v>
      </c>
      <c r="B5" s="284">
        <f>SUM(B6:B15)</f>
        <v>35250</v>
      </c>
      <c r="C5" s="284">
        <f>SUM(C6:C15)</f>
        <v>531</v>
      </c>
      <c r="D5" s="285">
        <f>SUM(D6:D15)</f>
        <v>12142</v>
      </c>
    </row>
    <row r="6" spans="1:5" ht="13.5" customHeight="1">
      <c r="A6" s="286" t="s">
        <v>27</v>
      </c>
      <c r="B6" s="400">
        <v>3822</v>
      </c>
      <c r="C6" s="290">
        <v>65</v>
      </c>
      <c r="D6" s="288">
        <v>1681</v>
      </c>
      <c r="E6" s="393"/>
    </row>
    <row r="7" spans="1:4" ht="13.5" customHeight="1">
      <c r="A7" s="289" t="s">
        <v>9</v>
      </c>
      <c r="B7" s="400">
        <v>3700</v>
      </c>
      <c r="C7" s="290">
        <v>52</v>
      </c>
      <c r="D7" s="291">
        <v>1384</v>
      </c>
    </row>
    <row r="8" spans="1:4" ht="13.5" customHeight="1">
      <c r="A8" s="289" t="s">
        <v>10</v>
      </c>
      <c r="B8" s="400">
        <v>5327</v>
      </c>
      <c r="C8" s="290">
        <v>53</v>
      </c>
      <c r="D8" s="291">
        <v>1647</v>
      </c>
    </row>
    <row r="9" spans="1:4" ht="13.5" customHeight="1">
      <c r="A9" s="289" t="s">
        <v>28</v>
      </c>
      <c r="B9" s="400">
        <v>4499</v>
      </c>
      <c r="C9" s="290">
        <v>57</v>
      </c>
      <c r="D9" s="291">
        <v>1428</v>
      </c>
    </row>
    <row r="10" spans="1:4" ht="13.5" customHeight="1">
      <c r="A10" s="289" t="s">
        <v>29</v>
      </c>
      <c r="B10" s="400">
        <v>1802</v>
      </c>
      <c r="C10" s="290">
        <v>53</v>
      </c>
      <c r="D10" s="291">
        <v>1152</v>
      </c>
    </row>
    <row r="11" spans="1:4" ht="13.5" customHeight="1">
      <c r="A11" s="289" t="s">
        <v>30</v>
      </c>
      <c r="B11" s="400">
        <v>3920</v>
      </c>
      <c r="C11" s="290">
        <v>48</v>
      </c>
      <c r="D11" s="291">
        <v>1219</v>
      </c>
    </row>
    <row r="12" spans="1:4" ht="13.5" customHeight="1">
      <c r="A12" s="289" t="s">
        <v>31</v>
      </c>
      <c r="B12" s="400">
        <v>3430</v>
      </c>
      <c r="C12" s="290">
        <v>49</v>
      </c>
      <c r="D12" s="291">
        <v>734</v>
      </c>
    </row>
    <row r="13" spans="1:4" ht="13.5" customHeight="1">
      <c r="A13" s="289" t="s">
        <v>15</v>
      </c>
      <c r="B13" s="400">
        <v>3006</v>
      </c>
      <c r="C13" s="290">
        <v>63</v>
      </c>
      <c r="D13" s="291">
        <v>779</v>
      </c>
    </row>
    <row r="14" spans="1:4" ht="13.5" customHeight="1">
      <c r="A14" s="289" t="s">
        <v>16</v>
      </c>
      <c r="B14" s="400">
        <v>3164</v>
      </c>
      <c r="C14" s="290">
        <v>48</v>
      </c>
      <c r="D14" s="291">
        <v>1492</v>
      </c>
    </row>
    <row r="15" spans="1:4" ht="13.5" customHeight="1">
      <c r="A15" s="292" t="s">
        <v>32</v>
      </c>
      <c r="B15" s="401">
        <v>2580</v>
      </c>
      <c r="C15" s="293">
        <v>43</v>
      </c>
      <c r="D15" s="294">
        <v>626</v>
      </c>
    </row>
    <row r="16" spans="1:4" ht="16.5" customHeight="1">
      <c r="A16" s="276"/>
      <c r="B16" s="276"/>
      <c r="C16" s="295"/>
      <c r="D16" s="296" t="s">
        <v>200</v>
      </c>
    </row>
    <row r="17" spans="1:2" ht="13.5">
      <c r="A17" s="1"/>
      <c r="B17" s="1"/>
    </row>
    <row r="18" spans="1:2" ht="13.5">
      <c r="A18" s="1"/>
      <c r="B18" s="1"/>
    </row>
    <row r="19" spans="1:6" ht="13.5" customHeight="1">
      <c r="A19" s="1"/>
      <c r="B19" s="1"/>
      <c r="C19" s="1"/>
      <c r="D19" s="1"/>
      <c r="E19" s="1"/>
      <c r="F19" s="1"/>
    </row>
    <row r="20" spans="1:6" ht="13.5">
      <c r="A20" s="1"/>
      <c r="B20" s="1"/>
      <c r="C20" s="1"/>
      <c r="D20" s="1"/>
      <c r="E20" s="1"/>
      <c r="F20" s="1"/>
    </row>
    <row r="21" spans="1:6" ht="13.5">
      <c r="A21" s="1"/>
      <c r="B21" s="1"/>
      <c r="C21" s="1"/>
      <c r="D21" s="1"/>
      <c r="E21" s="1"/>
      <c r="F21" s="1"/>
    </row>
  </sheetData>
  <sheetProtection/>
  <mergeCells count="3">
    <mergeCell ref="A3:A4"/>
    <mergeCell ref="B3:B4"/>
    <mergeCell ref="C3:D3"/>
  </mergeCells>
  <printOptions/>
  <pageMargins left="0.7874015748031497" right="0.7874015748031497" top="0.7874015748031497" bottom="0.7874015748031497" header="0.3937007874015748"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6" tint="0.5999900102615356"/>
  </sheetPr>
  <dimension ref="A1:C16"/>
  <sheetViews>
    <sheetView zoomScalePageLayoutView="0" workbookViewId="0" topLeftCell="A1">
      <selection activeCell="H28" sqref="H28"/>
    </sheetView>
  </sheetViews>
  <sheetFormatPr defaultColWidth="9.00390625" defaultRowHeight="13.5"/>
  <cols>
    <col min="1" max="1" width="21.875" style="0" customWidth="1"/>
    <col min="2" max="4" width="21.625" style="0" customWidth="1"/>
  </cols>
  <sheetData>
    <row r="1" spans="1:3" ht="14.25" customHeight="1">
      <c r="A1" s="297" t="s">
        <v>178</v>
      </c>
      <c r="B1" s="298"/>
      <c r="C1" s="276"/>
    </row>
    <row r="2" spans="1:3" ht="13.5" customHeight="1">
      <c r="A2" s="276"/>
      <c r="B2" s="276"/>
      <c r="C2" s="277" t="s">
        <v>383</v>
      </c>
    </row>
    <row r="3" spans="1:3" ht="15" customHeight="1">
      <c r="A3" s="278" t="s">
        <v>18</v>
      </c>
      <c r="B3" s="279" t="s">
        <v>179</v>
      </c>
      <c r="C3" s="280" t="s">
        <v>180</v>
      </c>
    </row>
    <row r="4" spans="1:3" ht="13.5" customHeight="1">
      <c r="A4" s="281" t="s">
        <v>7</v>
      </c>
      <c r="B4" s="284">
        <f>SUM(B5:B14)</f>
        <v>214</v>
      </c>
      <c r="C4" s="285">
        <f>SUM(C5:C14)</f>
        <v>5310</v>
      </c>
    </row>
    <row r="5" spans="1:3" ht="13.5" customHeight="1">
      <c r="A5" s="286" t="s">
        <v>8</v>
      </c>
      <c r="B5" s="287">
        <v>24</v>
      </c>
      <c r="C5" s="288">
        <v>730</v>
      </c>
    </row>
    <row r="6" spans="1:3" ht="13.5" customHeight="1">
      <c r="A6" s="289" t="s">
        <v>9</v>
      </c>
      <c r="B6" s="290">
        <v>21</v>
      </c>
      <c r="C6" s="291">
        <v>662</v>
      </c>
    </row>
    <row r="7" spans="1:3" ht="13.5" customHeight="1">
      <c r="A7" s="289" t="s">
        <v>10</v>
      </c>
      <c r="B7" s="290">
        <v>20</v>
      </c>
      <c r="C7" s="291">
        <v>732</v>
      </c>
    </row>
    <row r="8" spans="1:3" ht="13.5" customHeight="1">
      <c r="A8" s="289" t="s">
        <v>11</v>
      </c>
      <c r="B8" s="290">
        <v>24</v>
      </c>
      <c r="C8" s="291">
        <v>585</v>
      </c>
    </row>
    <row r="9" spans="1:3" ht="13.5" customHeight="1">
      <c r="A9" s="289" t="s">
        <v>12</v>
      </c>
      <c r="B9" s="290">
        <v>20</v>
      </c>
      <c r="C9" s="291">
        <v>298</v>
      </c>
    </row>
    <row r="10" spans="1:3" ht="13.5" customHeight="1">
      <c r="A10" s="289" t="s">
        <v>13</v>
      </c>
      <c r="B10" s="290">
        <v>23</v>
      </c>
      <c r="C10" s="291">
        <v>810</v>
      </c>
    </row>
    <row r="11" spans="1:3" ht="13.5" customHeight="1">
      <c r="A11" s="289" t="s">
        <v>14</v>
      </c>
      <c r="B11" s="290">
        <v>20</v>
      </c>
      <c r="C11" s="291">
        <v>202</v>
      </c>
    </row>
    <row r="12" spans="1:3" ht="13.5" customHeight="1">
      <c r="A12" s="289" t="s">
        <v>15</v>
      </c>
      <c r="B12" s="290">
        <v>20</v>
      </c>
      <c r="C12" s="291">
        <v>308</v>
      </c>
    </row>
    <row r="13" spans="1:3" ht="13.5" customHeight="1">
      <c r="A13" s="289" t="s">
        <v>16</v>
      </c>
      <c r="B13" s="290">
        <v>22</v>
      </c>
      <c r="C13" s="291">
        <v>722</v>
      </c>
    </row>
    <row r="14" spans="1:3" ht="13.5" customHeight="1">
      <c r="A14" s="292" t="s">
        <v>17</v>
      </c>
      <c r="B14" s="293">
        <v>20</v>
      </c>
      <c r="C14" s="294">
        <v>261</v>
      </c>
    </row>
    <row r="15" spans="1:3" ht="16.5" customHeight="1">
      <c r="A15" s="276"/>
      <c r="B15" s="449" t="s">
        <v>200</v>
      </c>
      <c r="C15" s="450"/>
    </row>
    <row r="16" spans="1:3" ht="13.5">
      <c r="A16" s="276"/>
      <c r="B16" s="276"/>
      <c r="C16" s="276"/>
    </row>
  </sheetData>
  <sheetProtection/>
  <mergeCells count="1">
    <mergeCell ref="B15:C15"/>
  </mergeCells>
  <printOptions/>
  <pageMargins left="0.7874015748031497" right="0.7874015748031497" top="4.133858267716536" bottom="0.7874015748031497"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2021-11-16T04:42:34Z</dcterms:created>
  <dcterms:modified xsi:type="dcterms:W3CDTF">2021-11-16T04:42:37Z</dcterms:modified>
  <cp:category/>
  <cp:version/>
  <cp:contentType/>
  <cp:contentStatus/>
</cp:coreProperties>
</file>