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540" tabRatio="853" firstSheet="10" activeTab="15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4) 臨床検査の概要" sheetId="7" r:id="rId7"/>
    <sheet name="3(5) 臨床検査の概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月別検体数及び項目数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externalReferences>
    <externalReference r:id="rId19"/>
    <externalReference r:id="rId20"/>
  </externalReferences>
  <definedNames>
    <definedName name="_xlnm.Print_Area" localSheetId="11">'5(3) 食品化学項目別検査件数'!$A$1:$I$143</definedName>
    <definedName name="_xlnm.Print_Area" localSheetId="15">'7(2) 項目別検査件数'!$A$1:$J$47</definedName>
  </definedNames>
  <calcPr fullCalcOnLoad="1"/>
</workbook>
</file>

<file path=xl/sharedStrings.xml><?xml version="1.0" encoding="utf-8"?>
<sst xmlns="http://schemas.openxmlformats.org/spreadsheetml/2006/main" count="823" uniqueCount="555">
  <si>
    <t>メタノール</t>
  </si>
  <si>
    <t>ホルムアルデヒド</t>
  </si>
  <si>
    <t>ディルドリン</t>
  </si>
  <si>
    <t>ウイルス</t>
  </si>
  <si>
    <t>インフルエンザ</t>
  </si>
  <si>
    <t>ＨＩＶ</t>
  </si>
  <si>
    <t>トキソプラズマ</t>
  </si>
  <si>
    <t>血　　　　　　　液</t>
  </si>
  <si>
    <t>おもちゃ</t>
  </si>
  <si>
    <t>添加物
使　用
基　準</t>
  </si>
  <si>
    <t>抗菌性
物　質</t>
  </si>
  <si>
    <t>小型球形ウイルス</t>
  </si>
  <si>
    <t>塩化ビニルモノマー</t>
  </si>
  <si>
    <t>ダイオキシン類</t>
  </si>
  <si>
    <t>ほう素</t>
  </si>
  <si>
    <t>ＤＯ</t>
  </si>
  <si>
    <t>ＢＯＤ</t>
  </si>
  <si>
    <t>ＣＯＤ</t>
  </si>
  <si>
    <t>ＭＦＣ</t>
  </si>
  <si>
    <t>ガドミウム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</si>
  <si>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</si>
  <si>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</si>
  <si>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</si>
  <si>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</si>
  <si>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</si>
  <si>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</si>
  <si>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定点</t>
  </si>
  <si>
    <t>総量</t>
  </si>
  <si>
    <t>不溶解性成分</t>
  </si>
  <si>
    <t>溶解性成分</t>
  </si>
  <si>
    <t>道路粉じん総量</t>
  </si>
  <si>
    <t>導電率</t>
  </si>
  <si>
    <t>硫酸イオン</t>
  </si>
  <si>
    <t>硝酸イオン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</si>
  <si>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</si>
  <si>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</si>
  <si>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</si>
  <si>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</si>
  <si>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</si>
  <si>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</si>
  <si>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環境ホルモン等調査</t>
  </si>
  <si>
    <t>ダイオキシン類調査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</si>
  <si>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</si>
  <si>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</si>
  <si>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</si>
  <si>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</si>
  <si>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</si>
  <si>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神経芽細胞腫関連検査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</si>
  <si>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</si>
  <si>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</si>
  <si>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</si>
  <si>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</si>
  <si>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</si>
  <si>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</si>
  <si>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</si>
  <si>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</si>
  <si>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</si>
  <si>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</si>
  <si>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</si>
  <si>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</si>
  <si>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</si>
  <si>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</si>
  <si>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</si>
  <si>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</si>
  <si>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乳及び乳製品総数</t>
  </si>
  <si>
    <t>食品添加物総数</t>
  </si>
  <si>
    <t>栄養分析総数</t>
  </si>
  <si>
    <t>器具・容器包装総数</t>
  </si>
  <si>
    <t>農薬・Ｐ　Ｃ　Ｂ総数</t>
  </si>
  <si>
    <t>合成抗菌剤等総数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</si>
  <si>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</si>
  <si>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</si>
  <si>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</si>
  <si>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</si>
  <si>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</si>
  <si>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</si>
  <si>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</si>
  <si>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</si>
  <si>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パラオキシ安息香酸</t>
  </si>
  <si>
    <t>合成着色料</t>
  </si>
  <si>
    <t>亜硝酸根</t>
  </si>
  <si>
    <t>亜硫酸</t>
  </si>
  <si>
    <t>水分</t>
  </si>
  <si>
    <t>粗タンパク</t>
  </si>
  <si>
    <t>粗脂肪</t>
  </si>
  <si>
    <t>炭水化物</t>
  </si>
  <si>
    <t>灰分</t>
  </si>
  <si>
    <t>材質試験</t>
  </si>
  <si>
    <t>溶出試験　　　</t>
  </si>
  <si>
    <t>重金属</t>
  </si>
  <si>
    <t>蒸発残留物</t>
  </si>
  <si>
    <t>金属</t>
  </si>
  <si>
    <t xml:space="preserve"> </t>
  </si>
  <si>
    <t>有機リン系</t>
  </si>
  <si>
    <t>ピレスロイド系</t>
  </si>
  <si>
    <t>Ｎメチルカーバメート系</t>
  </si>
  <si>
    <t>有機窒素系</t>
  </si>
  <si>
    <t>合　成　抗　菌　剤</t>
  </si>
  <si>
    <t>オキソリン酸</t>
  </si>
  <si>
    <t>内寄生虫用剤</t>
  </si>
  <si>
    <t>ホルモン剤</t>
  </si>
  <si>
    <t>抗生物質</t>
  </si>
  <si>
    <t>ダニ・その他</t>
  </si>
  <si>
    <t>過酸化物価</t>
  </si>
  <si>
    <t>水素イオン濃度</t>
  </si>
  <si>
    <t>水分活性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</si>
  <si>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</si>
  <si>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</si>
  <si>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</si>
  <si>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</si>
  <si>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</si>
  <si>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</si>
  <si>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</si>
  <si>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</si>
  <si>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</si>
  <si>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</si>
  <si>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</si>
  <si>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</si>
  <si>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</si>
  <si>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総　　　　　数</t>
  </si>
  <si>
    <t>定　点</t>
  </si>
  <si>
    <t>雨水成分調査</t>
  </si>
  <si>
    <t>有害物質調査</t>
  </si>
  <si>
    <t>室内空気環境調査</t>
  </si>
  <si>
    <t>件　数</t>
  </si>
  <si>
    <t>総　　   　　     　　　数</t>
  </si>
  <si>
    <t>塩素イオン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</si>
  <si>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</si>
  <si>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</si>
  <si>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</si>
  <si>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</si>
  <si>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</si>
  <si>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</si>
  <si>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</si>
  <si>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</si>
  <si>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</si>
  <si>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</si>
  <si>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</si>
  <si>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</si>
  <si>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備考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</si>
  <si>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</si>
  <si>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</si>
  <si>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</si>
  <si>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</si>
  <si>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</si>
  <si>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</si>
  <si>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</si>
  <si>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</si>
  <si>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</si>
  <si>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</si>
  <si>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</si>
  <si>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</si>
  <si>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</si>
  <si>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</si>
  <si>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</si>
  <si>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</si>
  <si>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</si>
  <si>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</si>
  <si>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</si>
  <si>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</si>
  <si>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</si>
  <si>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</si>
  <si>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</si>
  <si>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</si>
  <si>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</si>
  <si>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</si>
  <si>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</si>
  <si>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</si>
  <si>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</si>
  <si>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</si>
  <si>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</si>
  <si>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</si>
  <si>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</si>
  <si>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</si>
  <si>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大 腸 菌 数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</si>
  <si>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</si>
  <si>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</si>
  <si>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</si>
  <si>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</si>
  <si>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</si>
  <si>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</si>
  <si>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</si>
  <si>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</si>
  <si>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</si>
  <si>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</si>
  <si>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</si>
  <si>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</si>
  <si>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</si>
  <si>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</si>
  <si>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</si>
  <si>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</si>
  <si>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</si>
  <si>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</si>
  <si>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</si>
  <si>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</si>
  <si>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</si>
  <si>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</si>
  <si>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硫酸性及び亜硝酸性窒素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</si>
  <si>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</si>
  <si>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</si>
  <si>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</si>
  <si>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</si>
  <si>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</si>
  <si>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</si>
  <si>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</si>
  <si>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</si>
  <si>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</si>
  <si>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</si>
  <si>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</si>
  <si>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</si>
  <si>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</si>
  <si>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</si>
  <si>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</si>
  <si>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</si>
  <si>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</si>
  <si>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</si>
  <si>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</si>
  <si>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</si>
  <si>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</si>
  <si>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</si>
  <si>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</si>
  <si>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</si>
  <si>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</si>
  <si>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</si>
  <si>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</si>
  <si>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</si>
  <si>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</si>
  <si>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</si>
  <si>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</si>
  <si>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</si>
  <si>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</si>
  <si>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</si>
  <si>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</si>
  <si>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</si>
  <si>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</si>
  <si>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</si>
  <si>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</si>
  <si>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</si>
  <si>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</si>
  <si>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</si>
  <si>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</si>
  <si>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</si>
  <si>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</si>
  <si>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</si>
  <si>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</si>
  <si>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</si>
  <si>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</si>
  <si>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</si>
  <si>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</si>
  <si>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</si>
  <si>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</si>
  <si>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</si>
  <si>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</si>
  <si>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</si>
  <si>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</si>
  <si>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</si>
  <si>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</si>
  <si>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</si>
  <si>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</si>
  <si>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</si>
  <si>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</si>
  <si>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</si>
  <si>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</si>
  <si>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</si>
  <si>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</si>
  <si>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</si>
  <si>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</si>
  <si>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</si>
  <si>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</si>
  <si>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</si>
  <si>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</si>
  <si>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</si>
  <si>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</si>
  <si>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</si>
  <si>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</si>
  <si>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</si>
  <si>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</si>
  <si>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</si>
  <si>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</si>
  <si>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</si>
  <si>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</si>
  <si>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</si>
  <si>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</si>
  <si>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</si>
  <si>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</si>
  <si>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</si>
  <si>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</si>
  <si>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</si>
  <si>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</si>
  <si>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</si>
  <si>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</si>
  <si>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</si>
  <si>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</si>
  <si>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</si>
  <si>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</si>
  <si>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</si>
  <si>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</si>
  <si>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神経芽細胞腫検査</t>
  </si>
  <si>
    <t>食品検査</t>
  </si>
  <si>
    <t>飲用水</t>
  </si>
  <si>
    <t>水道水</t>
  </si>
  <si>
    <t>井戸水</t>
  </si>
  <si>
    <t>生物学的検査</t>
  </si>
  <si>
    <t>降下ばいじん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</si>
  <si>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</si>
  <si>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</si>
  <si>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</si>
  <si>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</si>
  <si>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</si>
  <si>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</si>
  <si>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</si>
  <si>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</si>
  <si>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雨水成分調査</t>
  </si>
  <si>
    <t>有害物質調査</t>
  </si>
  <si>
    <t>室内空気環境調査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</si>
  <si>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</si>
  <si>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</si>
  <si>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</si>
  <si>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</si>
  <si>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</si>
  <si>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</si>
  <si>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</si>
  <si>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</si>
  <si>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</si>
  <si>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ホルムアルデヒド</t>
  </si>
  <si>
    <t>アセトアルデヒド</t>
  </si>
  <si>
    <t>ベンゼン</t>
  </si>
  <si>
    <t>トリクロロエチレン</t>
  </si>
  <si>
    <t>テトラクロロエチレン</t>
  </si>
  <si>
    <t>クロロホルム</t>
  </si>
  <si>
    <t>ジクロロメタン</t>
  </si>
  <si>
    <t>アクリロニトリル</t>
  </si>
  <si>
    <t>四塩化炭素</t>
  </si>
  <si>
    <t>p-ジクロロベンゼン</t>
  </si>
  <si>
    <t>O-ジクロロベンゼン</t>
  </si>
  <si>
    <t>トリメチルベンゼン類</t>
  </si>
  <si>
    <t>トルエン</t>
  </si>
  <si>
    <t>エチルベンゼン類</t>
  </si>
  <si>
    <t>キシレン類</t>
  </si>
  <si>
    <t>塩化ベンジル</t>
  </si>
  <si>
    <t>塩化アリル</t>
  </si>
  <si>
    <t>ベンゾ（ａ）ピレン</t>
  </si>
  <si>
    <t>マンガン</t>
  </si>
  <si>
    <t>クロム</t>
  </si>
  <si>
    <t>ベリリウム</t>
  </si>
  <si>
    <t>ニッケル</t>
  </si>
  <si>
    <t>フタル酸ジシクロヘキシル</t>
  </si>
  <si>
    <t>フタル酸ジイソノニル</t>
  </si>
  <si>
    <t>キシレン</t>
  </si>
  <si>
    <t>エチルベンゼン</t>
  </si>
  <si>
    <t>ひ素</t>
  </si>
  <si>
    <t>水銀</t>
  </si>
  <si>
    <t>酸化エチレン</t>
  </si>
  <si>
    <t>環境ホルモン調査</t>
  </si>
  <si>
    <t>フタル酸ジエチル</t>
  </si>
  <si>
    <t>フタル酸ジプロピル</t>
  </si>
  <si>
    <t>フタル酸ジ－ｎ－ブチル</t>
  </si>
  <si>
    <t>フタル酸ジ－ｎ－ペンチル</t>
  </si>
  <si>
    <t>フタル酸ジヘキシル</t>
  </si>
  <si>
    <t>フタル酸ブチルベンジル</t>
  </si>
  <si>
    <t>アジピン酸ジ－２－エチルヘキシル</t>
  </si>
  <si>
    <t>フタル酸ジ－２－エチルヘキシル</t>
  </si>
  <si>
    <t>室内空気環境調査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</si>
  <si>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</si>
  <si>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</si>
  <si>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</si>
  <si>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</si>
  <si>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</si>
  <si>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</si>
  <si>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</si>
  <si>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</si>
  <si>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アンモニウムイオン</t>
  </si>
  <si>
    <t>カルシウムイオン</t>
  </si>
  <si>
    <t>大気中微量物質</t>
  </si>
  <si>
    <t>おもちゃ</t>
  </si>
  <si>
    <t>１、１、１-トリクロロエタン</t>
  </si>
  <si>
    <t>１、３－ブタジエン</t>
  </si>
  <si>
    <t>１、２－ジクロロエタン</t>
  </si>
  <si>
    <t>1、1-ジクロロエチレン</t>
  </si>
  <si>
    <t>鉛、ヒ素、カドミウム、スズの限度試験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</si>
  <si>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</si>
  <si>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</si>
  <si>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</si>
  <si>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</si>
  <si>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ジベンゾアントラセン</t>
  </si>
  <si>
    <t>ベンゾアントラセン</t>
  </si>
  <si>
    <t>ベンゾピレン</t>
  </si>
  <si>
    <t>家庭用化学製品等</t>
  </si>
  <si>
    <t>　(1)　試験検査実施状況</t>
  </si>
  <si>
    <t>アイスクリーム類・氷菓</t>
  </si>
  <si>
    <t>　(2)　神経芽細胞腫スクリーニング検査状況</t>
  </si>
  <si>
    <t>　(3)　胆道閉鎖症検査状況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</si>
  <si>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</si>
  <si>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</si>
  <si>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</si>
  <si>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</si>
  <si>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</si>
  <si>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(4)　妊婦甲状腺機能検査状況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</si>
  <si>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</si>
  <si>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</si>
  <si>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</si>
  <si>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</si>
  <si>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</si>
  <si>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</si>
  <si>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アイスクリーム類・氷菓</t>
  </si>
  <si>
    <t>学校及び
事業所</t>
  </si>
  <si>
    <t>加　　工　　乳</t>
  </si>
  <si>
    <t>生　　　　　　乳</t>
  </si>
  <si>
    <t>牛　　　　　　乳</t>
  </si>
  <si>
    <t>その他の
行政機関</t>
  </si>
  <si>
    <t>おもちゃ</t>
  </si>
  <si>
    <t>有機塩素系</t>
  </si>
  <si>
    <t>尿素系</t>
  </si>
  <si>
    <t>グリホサート</t>
  </si>
  <si>
    <t>2,4-Ｄ</t>
  </si>
  <si>
    <t>アセフェート</t>
  </si>
  <si>
    <t>メタミドホス</t>
  </si>
  <si>
    <t>エンロフロキサシン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</si>
  <si>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</si>
  <si>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</si>
  <si>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</si>
  <si>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</si>
  <si>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</si>
  <si>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</si>
  <si>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</si>
  <si>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</si>
  <si>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ナイカルバジン</t>
  </si>
  <si>
    <t>ナリジクス酸</t>
  </si>
  <si>
    <t>ピリメタミン</t>
  </si>
  <si>
    <t>イベルメクチン</t>
  </si>
  <si>
    <t>レバミゾール</t>
  </si>
  <si>
    <t>フルベンダゾール</t>
  </si>
  <si>
    <t>エプリノメクチン</t>
  </si>
  <si>
    <t>オキシテトラサイクリン</t>
  </si>
  <si>
    <t>オキシテトラサイクリン，テトラサイクリン，クロルテトラサイクリン</t>
  </si>
  <si>
    <t>チルミコシン</t>
  </si>
  <si>
    <t>スピラマイシン・ネオスピラマイシン</t>
  </si>
  <si>
    <t>アレルギー</t>
  </si>
  <si>
    <t>特定原材料</t>
  </si>
  <si>
    <t>パツリン</t>
  </si>
  <si>
    <t>酸価</t>
  </si>
  <si>
    <t>ヒスタミン</t>
  </si>
  <si>
    <t>ＴＢＨＱ</t>
  </si>
  <si>
    <t>メタノール</t>
  </si>
  <si>
    <t>総窒素</t>
  </si>
  <si>
    <r>
      <t>ＫＭｎＯ</t>
    </r>
    <r>
      <rPr>
        <sz val="6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　　   消　   　費 　  　量</t>
    </r>
  </si>
  <si>
    <t>菓子</t>
  </si>
  <si>
    <t>(依 頼)
苦情及び食中毒関連調査</t>
  </si>
  <si>
    <t>保存試験</t>
  </si>
  <si>
    <t>混濁・沈殿物又は異物</t>
  </si>
  <si>
    <t>フラゾリドン</t>
  </si>
  <si>
    <t>ナタマイシン</t>
  </si>
  <si>
    <t>第7章　試験検査</t>
  </si>
  <si>
    <t>ｐＨ</t>
  </si>
  <si>
    <t>鉛、カドミウム、ヒ素</t>
  </si>
  <si>
    <t>着色料</t>
  </si>
  <si>
    <t>フタル酸ジイソノニル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</si>
  <si>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</si>
  <si>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</si>
  <si>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</si>
  <si>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</si>
  <si>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</si>
  <si>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</si>
  <si>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</si>
  <si>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平成25年度</t>
  </si>
  <si>
    <t>初回検査数</t>
  </si>
  <si>
    <t>要再検査数</t>
  </si>
  <si>
    <t>4　家庭用品検査の概要</t>
  </si>
  <si>
    <t>*　これまで名称を「水道水質等検査の概要」としていたが平成２４年現在検査実績が無いため変更している。</t>
  </si>
  <si>
    <t>*　各1試験につき4項目（漏水、落下、耐酸又は耐アルカリ、圧縮変形）の検査を含む</t>
  </si>
  <si>
    <t>容        器        試        験    *</t>
  </si>
  <si>
    <t>大気中微量物質調査</t>
  </si>
  <si>
    <t>25年
4月</t>
  </si>
  <si>
    <t>26年
1月</t>
  </si>
  <si>
    <t>シス-1、2-ジクロロエチレン</t>
  </si>
  <si>
    <t>核酸検査</t>
  </si>
  <si>
    <t>新生児マス・スクリーニング</t>
  </si>
  <si>
    <t>胆道閉鎖症検査</t>
  </si>
  <si>
    <t>微小粒子状物質調査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</si>
  <si>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</si>
  <si>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</si>
  <si>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</si>
  <si>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</si>
  <si>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</si>
  <si>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</si>
  <si>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不備検体数</t>
  </si>
  <si>
    <t>要精密
検査数</t>
  </si>
  <si>
    <t>-</t>
  </si>
  <si>
    <t>　(5)　マス・スクリーニング関連疾患依頼検査状況</t>
  </si>
  <si>
    <t>フタル酸ジ-ｎ-ブチル</t>
  </si>
  <si>
    <t>フタル酸ベンジルブチル</t>
  </si>
  <si>
    <t>微小粒子状物質調査</t>
  </si>
  <si>
    <t>イオン成分</t>
  </si>
  <si>
    <t>無機元素成分</t>
  </si>
  <si>
    <t>ポリオ</t>
  </si>
  <si>
    <t>インフルエンザ</t>
  </si>
  <si>
    <t>ポリオ</t>
  </si>
  <si>
    <t>マス・スクリ
ーニング
関連疾患
依頼検査</t>
  </si>
  <si>
    <t>あ</t>
  </si>
  <si>
    <t>*検査の結果、基準値を超えた要再検査数</t>
  </si>
  <si>
    <t>*検査の結果、基準値を超えた要再検査数</t>
  </si>
  <si>
    <t>再検査
実施数</t>
  </si>
  <si>
    <t>胆道閉鎖症検査</t>
  </si>
  <si>
    <t>妊婦甲状腺機能検査</t>
  </si>
  <si>
    <t>先天性代謝異常症関連検査</t>
  </si>
  <si>
    <t>新生児内分泌疾患関連検査</t>
  </si>
  <si>
    <t>先天性代謝異常症関連検査</t>
  </si>
  <si>
    <t>新生児内分泌疾患関連検査</t>
  </si>
  <si>
    <t>　</t>
  </si>
  <si>
    <t>　</t>
  </si>
  <si>
    <t>サッカリンナトリウム</t>
  </si>
  <si>
    <t>アセスルファムＫ</t>
  </si>
  <si>
    <t>ブチルヒドロキシアニソ－ル（ＢＨＡ）</t>
  </si>
  <si>
    <t>ジブチルヒドロキシトルエン（ＢＨＴ）</t>
  </si>
  <si>
    <t>プロピレングリコール</t>
  </si>
  <si>
    <t>チアベンダゾール</t>
  </si>
  <si>
    <t>オルトフェニルフェノール</t>
  </si>
  <si>
    <t>ジフェニル</t>
  </si>
  <si>
    <t>ＥＤＴＡ</t>
  </si>
  <si>
    <t>イマザリル</t>
  </si>
  <si>
    <t>ポリソルベート</t>
  </si>
  <si>
    <t xml:space="preserve"> </t>
  </si>
  <si>
    <t xml:space="preserve"> </t>
  </si>
  <si>
    <t xml:space="preserve"> </t>
  </si>
  <si>
    <t xml:space="preserve"> </t>
  </si>
  <si>
    <t>クロラムフェニコール</t>
  </si>
  <si>
    <t>スルファジアジン</t>
  </si>
  <si>
    <t>スルファクロルピリダジン</t>
  </si>
  <si>
    <t>スルファチアゾール</t>
  </si>
  <si>
    <t>スルファドキシン</t>
  </si>
  <si>
    <t>スルファピリジン</t>
  </si>
  <si>
    <t>スルファベンゾアミド</t>
  </si>
  <si>
    <t>スルファメトキシピリダジン</t>
  </si>
  <si>
    <t>チアベンダゾール，5-ヒドロキシチアベンダゾール</t>
  </si>
  <si>
    <t xml:space="preserve">5-プロピルスルホニル-1H-ベンズイミダゾール-2-アミン </t>
  </si>
  <si>
    <t>ゼラノール</t>
  </si>
  <si>
    <t>β―トレンボロン</t>
  </si>
  <si>
    <t>セシウム134</t>
  </si>
  <si>
    <t>セシウム137</t>
  </si>
  <si>
    <t>ｐH</t>
  </si>
  <si>
    <t>ナトリウムイオン</t>
  </si>
  <si>
    <t>ＣＦＣ－１１（フロン１１）</t>
  </si>
  <si>
    <t>マグネシウムイオン</t>
  </si>
  <si>
    <t>ＣＦＣ－１2（フロン１2）</t>
  </si>
  <si>
    <t>カリウムイオン</t>
  </si>
  <si>
    <t>ＣＦＣ－１１3（フロン１１3）</t>
  </si>
  <si>
    <t>炭素成分</t>
  </si>
  <si>
    <t>スチレン</t>
  </si>
  <si>
    <t>パラジクロロベンゼン</t>
  </si>
  <si>
    <t>代謝異常症関連検査</t>
  </si>
  <si>
    <t>内分泌疾患関連検査</t>
  </si>
  <si>
    <t>　(1)　新生児マス・スクリーニング検査状況</t>
  </si>
  <si>
    <t>アミノ酸代謝異常症</t>
  </si>
  <si>
    <t>有機酸代謝異常症</t>
  </si>
  <si>
    <t>脂肪酸代謝異常症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</si>
</sst>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 textRotation="255" wrapText="1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textRotation="255" wrapText="1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41" fontId="4" fillId="0" borderId="17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distributed" vertical="top"/>
    </xf>
    <xf numFmtId="0" fontId="4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/>
    </xf>
    <xf numFmtId="41" fontId="4" fillId="0" borderId="24" xfId="0" applyNumberFormat="1" applyFont="1" applyFill="1" applyBorder="1" applyAlignment="1">
      <alignment vertical="top" wrapText="1"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/>
    </xf>
    <xf numFmtId="177" fontId="14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horizontal="distributed" vertical="distributed"/>
    </xf>
    <xf numFmtId="0" fontId="11" fillId="0" borderId="0" xfId="0" applyFont="1" applyFill="1" applyAlignment="1">
      <alignment vertical="center" shrinkToFit="1"/>
    </xf>
    <xf numFmtId="0" fontId="14" fillId="0" borderId="2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/>
    </xf>
    <xf numFmtId="41" fontId="0" fillId="0" borderId="32" xfId="0" applyNumberFormat="1" applyFont="1" applyFill="1" applyBorder="1" applyAlignment="1">
      <alignment/>
    </xf>
    <xf numFmtId="41" fontId="0" fillId="0" borderId="37" xfId="0" applyNumberFormat="1" applyFont="1" applyFill="1" applyBorder="1" applyAlignment="1">
      <alignment vertical="top"/>
    </xf>
    <xf numFmtId="41" fontId="3" fillId="0" borderId="33" xfId="0" applyNumberFormat="1" applyFont="1" applyFill="1" applyBorder="1" applyAlignment="1">
      <alignment horizontal="right"/>
    </xf>
    <xf numFmtId="41" fontId="3" fillId="0" borderId="33" xfId="0" applyNumberFormat="1" applyFont="1" applyFill="1" applyBorder="1" applyAlignment="1">
      <alignment horizontal="right" vertical="top"/>
    </xf>
    <xf numFmtId="41" fontId="3" fillId="0" borderId="34" xfId="0" applyNumberFormat="1" applyFont="1" applyFill="1" applyBorder="1" applyAlignment="1">
      <alignment vertical="top"/>
    </xf>
    <xf numFmtId="41" fontId="3" fillId="0" borderId="3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shrinkToFit="1"/>
    </xf>
    <xf numFmtId="41" fontId="14" fillId="0" borderId="10" xfId="0" applyNumberFormat="1" applyFont="1" applyFill="1" applyBorder="1" applyAlignment="1">
      <alignment vertical="center"/>
    </xf>
    <xf numFmtId="41" fontId="14" fillId="0" borderId="15" xfId="0" applyNumberFormat="1" applyFont="1" applyFill="1" applyBorder="1" applyAlignment="1">
      <alignment vertical="center"/>
    </xf>
    <xf numFmtId="41" fontId="14" fillId="0" borderId="32" xfId="0" applyNumberFormat="1" applyFont="1" applyFill="1" applyBorder="1" applyAlignment="1">
      <alignment vertical="center"/>
    </xf>
    <xf numFmtId="41" fontId="11" fillId="0" borderId="32" xfId="0" applyNumberFormat="1" applyFont="1" applyFill="1" applyBorder="1" applyAlignment="1">
      <alignment vertical="center"/>
    </xf>
    <xf numFmtId="41" fontId="14" fillId="0" borderId="33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horizontal="right" vertical="center"/>
    </xf>
    <xf numFmtId="41" fontId="11" fillId="0" borderId="17" xfId="0" applyNumberFormat="1" applyFont="1" applyFill="1" applyBorder="1" applyAlignment="1">
      <alignment horizontal="right" vertical="center"/>
    </xf>
    <xf numFmtId="41" fontId="14" fillId="0" borderId="34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11" fillId="0" borderId="35" xfId="0" applyNumberFormat="1" applyFont="1" applyFill="1" applyBorder="1" applyAlignment="1">
      <alignment vertical="center"/>
    </xf>
    <xf numFmtId="41" fontId="11" fillId="0" borderId="13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 vertical="top"/>
    </xf>
    <xf numFmtId="180" fontId="3" fillId="0" borderId="17" xfId="0" applyNumberFormat="1" applyFont="1" applyFill="1" applyBorder="1" applyAlignment="1">
      <alignment vertical="top"/>
    </xf>
    <xf numFmtId="180" fontId="3" fillId="0" borderId="33" xfId="0" applyNumberFormat="1" applyFont="1" applyFill="1" applyBorder="1" applyAlignment="1">
      <alignment horizontal="right"/>
    </xf>
    <xf numFmtId="180" fontId="3" fillId="0" borderId="33" xfId="0" applyNumberFormat="1" applyFont="1" applyFill="1" applyBorder="1" applyAlignment="1">
      <alignment horizontal="right" vertical="top"/>
    </xf>
    <xf numFmtId="180" fontId="3" fillId="0" borderId="33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 vertical="top"/>
    </xf>
    <xf numFmtId="180" fontId="3" fillId="0" borderId="34" xfId="0" applyNumberFormat="1" applyFont="1" applyFill="1" applyBorder="1" applyAlignment="1">
      <alignment vertical="top"/>
    </xf>
    <xf numFmtId="181" fontId="5" fillId="0" borderId="32" xfId="0" applyNumberFormat="1" applyFont="1" applyFill="1" applyBorder="1" applyAlignment="1">
      <alignment/>
    </xf>
    <xf numFmtId="181" fontId="5" fillId="0" borderId="24" xfId="0" applyNumberFormat="1" applyFont="1" applyFill="1" applyBorder="1" applyAlignment="1">
      <alignment/>
    </xf>
    <xf numFmtId="181" fontId="5" fillId="0" borderId="37" xfId="0" applyNumberFormat="1" applyFont="1" applyFill="1" applyBorder="1" applyAlignment="1">
      <alignment vertical="top"/>
    </xf>
    <xf numFmtId="181" fontId="5" fillId="0" borderId="30" xfId="0" applyNumberFormat="1" applyFont="1" applyFill="1" applyBorder="1" applyAlignment="1">
      <alignment vertical="top"/>
    </xf>
    <xf numFmtId="181" fontId="5" fillId="0" borderId="33" xfId="0" applyNumberFormat="1" applyFont="1" applyFill="1" applyBorder="1" applyAlignment="1">
      <alignment/>
    </xf>
    <xf numFmtId="181" fontId="4" fillId="0" borderId="33" xfId="0" applyNumberFormat="1" applyFont="1" applyFill="1" applyBorder="1" applyAlignment="1">
      <alignment/>
    </xf>
    <xf numFmtId="181" fontId="4" fillId="0" borderId="33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5" fillId="0" borderId="33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horizontal="right" vertical="top"/>
    </xf>
    <xf numFmtId="181" fontId="4" fillId="0" borderId="17" xfId="0" applyNumberFormat="1" applyFont="1" applyFill="1" applyBorder="1" applyAlignment="1">
      <alignment vertical="top"/>
    </xf>
    <xf numFmtId="181" fontId="5" fillId="0" borderId="34" xfId="0" applyNumberFormat="1" applyFont="1" applyFill="1" applyBorder="1" applyAlignment="1">
      <alignment vertical="top"/>
    </xf>
    <xf numFmtId="181" fontId="4" fillId="0" borderId="34" xfId="0" applyNumberFormat="1" applyFont="1" applyFill="1" applyBorder="1" applyAlignment="1">
      <alignment vertical="top"/>
    </xf>
    <xf numFmtId="41" fontId="3" fillId="0" borderId="1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41" fontId="0" fillId="0" borderId="32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/>
    </xf>
    <xf numFmtId="41" fontId="0" fillId="0" borderId="33" xfId="0" applyNumberFormat="1" applyFont="1" applyFill="1" applyBorder="1" applyAlignment="1">
      <alignment vertical="top"/>
    </xf>
    <xf numFmtId="41" fontId="0" fillId="0" borderId="33" xfId="0" applyNumberFormat="1" applyFont="1" applyFill="1" applyBorder="1" applyAlignment="1">
      <alignment horizontal="right"/>
    </xf>
    <xf numFmtId="41" fontId="0" fillId="0" borderId="34" xfId="0" applyNumberFormat="1" applyFont="1" applyFill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181" fontId="4" fillId="0" borderId="34" xfId="0" applyNumberFormat="1" applyFont="1" applyFill="1" applyBorder="1" applyAlignment="1">
      <alignment horizontal="right" vertical="top"/>
    </xf>
    <xf numFmtId="181" fontId="4" fillId="0" borderId="17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 vertical="top"/>
    </xf>
    <xf numFmtId="41" fontId="3" fillId="0" borderId="33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top"/>
    </xf>
    <xf numFmtId="41" fontId="11" fillId="0" borderId="0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 vertical="top"/>
    </xf>
    <xf numFmtId="41" fontId="4" fillId="0" borderId="24" xfId="61" applyNumberFormat="1" applyFont="1" applyFill="1" applyBorder="1" applyAlignment="1">
      <alignment horizontal="right" vertical="center"/>
      <protection/>
    </xf>
    <xf numFmtId="41" fontId="4" fillId="0" borderId="17" xfId="61" applyNumberFormat="1" applyFont="1" applyFill="1" applyBorder="1" applyAlignment="1">
      <alignment horizontal="right" vertical="center"/>
      <protection/>
    </xf>
    <xf numFmtId="0" fontId="4" fillId="0" borderId="37" xfId="0" applyFont="1" applyFill="1" applyBorder="1" applyAlignment="1">
      <alignment horizontal="center" vertical="center"/>
    </xf>
    <xf numFmtId="41" fontId="11" fillId="0" borderId="3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22" xfId="61" applyFont="1" applyFill="1" applyBorder="1" applyAlignment="1">
      <alignment horizontal="left" vertical="center" wrapText="1"/>
      <protection/>
    </xf>
    <xf numFmtId="41" fontId="4" fillId="0" borderId="17" xfId="61" applyNumberFormat="1" applyFont="1" applyFill="1" applyBorder="1" applyAlignment="1">
      <alignment horizontal="center" vertical="center"/>
      <protection/>
    </xf>
    <xf numFmtId="41" fontId="4" fillId="0" borderId="35" xfId="61" applyNumberFormat="1" applyFont="1" applyFill="1" applyBorder="1" applyAlignment="1">
      <alignment horizontal="center" vertical="center"/>
      <protection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38" xfId="61" applyFont="1" applyFill="1" applyBorder="1" applyAlignment="1">
      <alignment horizontal="distributed" vertical="center"/>
      <protection/>
    </xf>
    <xf numFmtId="0" fontId="6" fillId="0" borderId="40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6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33" xfId="0" applyNumberFormat="1" applyFont="1" applyFill="1" applyBorder="1" applyAlignment="1">
      <alignment vertical="center"/>
    </xf>
    <xf numFmtId="184" fontId="3" fillId="0" borderId="34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horizontal="right" vertical="center"/>
    </xf>
    <xf numFmtId="184" fontId="3" fillId="0" borderId="33" xfId="0" applyNumberFormat="1" applyFont="1" applyFill="1" applyBorder="1" applyAlignment="1">
      <alignment horizontal="right" vertical="center"/>
    </xf>
    <xf numFmtId="184" fontId="3" fillId="0" borderId="34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83" fontId="3" fillId="0" borderId="32" xfId="0" applyNumberFormat="1" applyFont="1" applyFill="1" applyBorder="1" applyAlignment="1">
      <alignment horizontal="right" vertical="center"/>
    </xf>
    <xf numFmtId="183" fontId="3" fillId="0" borderId="33" xfId="0" applyNumberFormat="1" applyFont="1" applyFill="1" applyBorder="1" applyAlignment="1">
      <alignment horizontal="right" vertical="center"/>
    </xf>
    <xf numFmtId="183" fontId="3" fillId="0" borderId="34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horizontal="left" vertical="top" wrapText="1" readingOrder="1"/>
    </xf>
    <xf numFmtId="0" fontId="3" fillId="0" borderId="35" xfId="0" applyFont="1" applyFill="1" applyBorder="1" applyAlignment="1">
      <alignment vertical="top" wrapText="1"/>
    </xf>
    <xf numFmtId="41" fontId="4" fillId="0" borderId="24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13" xfId="0" applyFont="1" applyFill="1" applyBorder="1" applyAlignment="1">
      <alignment horizontal="distributed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6" fillId="0" borderId="0" xfId="61" applyFont="1" applyFill="1" applyBorder="1" applyAlignment="1">
      <alignment horizontal="left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0" fontId="0" fillId="0" borderId="32" xfId="0" applyNumberFormat="1" applyFont="1" applyFill="1" applyBorder="1" applyAlignment="1">
      <alignment/>
    </xf>
    <xf numFmtId="180" fontId="0" fillId="0" borderId="24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 vertical="top"/>
    </xf>
    <xf numFmtId="180" fontId="0" fillId="0" borderId="30" xfId="0" applyNumberFormat="1" applyFont="1" applyFill="1" applyBorder="1" applyAlignment="1">
      <alignment vertical="top"/>
    </xf>
    <xf numFmtId="0" fontId="0" fillId="0" borderId="24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80" fontId="0" fillId="0" borderId="34" xfId="0" applyNumberFormat="1" applyFont="1" applyFill="1" applyBorder="1" applyAlignment="1">
      <alignment vertical="top"/>
    </xf>
    <xf numFmtId="41" fontId="0" fillId="0" borderId="15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6" name="AutoShape 14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7" name="AutoShape 15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8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9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14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5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6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7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8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19" name="AutoShape 40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20" name="AutoShape 41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1" name="AutoShape 42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2" name="AutoShape 44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2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2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2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26" name="Group 48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27" name="AutoShape 49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50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51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52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53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2" name="AutoShape 54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34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35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36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600075</xdr:colOff>
      <xdr:row>36</xdr:row>
      <xdr:rowOff>104775</xdr:rowOff>
    </xdr:from>
    <xdr:to>
      <xdr:col>3</xdr:col>
      <xdr:colOff>695325</xdr:colOff>
      <xdr:row>39</xdr:row>
      <xdr:rowOff>180975</xdr:rowOff>
    </xdr:to>
    <xdr:sp>
      <xdr:nvSpPr>
        <xdr:cNvPr id="37" name="AutoShape 54"/>
        <xdr:cNvSpPr>
          <a:spLocks/>
        </xdr:cNvSpPr>
      </xdr:nvSpPr>
      <xdr:spPr>
        <a:xfrm>
          <a:off x="1552575" y="9105900"/>
          <a:ext cx="95250" cy="819150"/>
        </a:xfrm>
        <a:prstGeom prst="leftBrace">
          <a:avLst>
            <a:gd name="adj" fmla="val -3829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38" name="AutoShape 1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39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40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4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42" name="AutoShape 12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43" name="AutoShape 14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44" name="AutoShape 15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45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6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51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5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5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5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5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56" name="AutoShape 40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57" name="AutoShape 41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58" name="AutoShape 42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59" name="AutoShape 44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60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61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62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63" name="Group 48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64" name="AutoShape 49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50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51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52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53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69" name="AutoShape 54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70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71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72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73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600075</xdr:colOff>
      <xdr:row>36</xdr:row>
      <xdr:rowOff>104775</xdr:rowOff>
    </xdr:from>
    <xdr:to>
      <xdr:col>3</xdr:col>
      <xdr:colOff>695325</xdr:colOff>
      <xdr:row>39</xdr:row>
      <xdr:rowOff>180975</xdr:rowOff>
    </xdr:to>
    <xdr:sp>
      <xdr:nvSpPr>
        <xdr:cNvPr id="74" name="AutoShape 54"/>
        <xdr:cNvSpPr>
          <a:spLocks/>
        </xdr:cNvSpPr>
      </xdr:nvSpPr>
      <xdr:spPr>
        <a:xfrm>
          <a:off x="1552575" y="9105900"/>
          <a:ext cx="95250" cy="819150"/>
        </a:xfrm>
        <a:prstGeom prst="leftBrace">
          <a:avLst>
            <a:gd name="adj" fmla="val -3829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6</xdr:row>
      <xdr:rowOff>76200</xdr:rowOff>
    </xdr:from>
    <xdr:to>
      <xdr:col>1</xdr:col>
      <xdr:colOff>1066800</xdr:colOff>
      <xdr:row>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057275" y="1552575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95250</xdr:rowOff>
    </xdr:from>
    <xdr:to>
      <xdr:col>1</xdr:col>
      <xdr:colOff>1066800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0763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41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41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9</xdr:row>
      <xdr:rowOff>114300</xdr:rowOff>
    </xdr:from>
    <xdr:to>
      <xdr:col>1</xdr:col>
      <xdr:colOff>933450</xdr:colOff>
      <xdr:row>11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2392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ken-s-1\0.&#34907;&#29983;&#30740;&#31350;&#25152;\2.&#20445;&#20581;&#31185;&#23398;&#35506;\&#20445;&#20581;&#31185;&#23398;&#20418;\003&#24180;&#22577;&#31561;&#32113;&#35336;&#29031;&#20250;\&#35519;&#25972;&#34920;\&#34907;&#29983;&#34892;&#25919;&#22577;&#21578;&#20363;&#31561;&#35519;&#25972;&#34920;H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430;&#39443;&#26908;&#26619;&#65288;&#20877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整表"/>
      <sheetName val="旧調整表"/>
      <sheetName val="衛生年報①"/>
      <sheetName val="衛生年報②"/>
      <sheetName val="衛生年報③"/>
      <sheetName val="厚労省"/>
      <sheetName val="衛生行政報告例"/>
      <sheetName val="局事業概要"/>
    </sheetNames>
    <sheetDataSet>
      <sheetData sheetId="0">
        <row r="4">
          <cell r="D4">
            <v>16360</v>
          </cell>
          <cell r="J4">
            <v>670</v>
          </cell>
        </row>
        <row r="5">
          <cell r="D5">
            <v>9953</v>
          </cell>
          <cell r="J5">
            <v>350</v>
          </cell>
        </row>
        <row r="6">
          <cell r="D6">
            <v>13951</v>
          </cell>
        </row>
        <row r="7">
          <cell r="D7">
            <v>9548</v>
          </cell>
          <cell r="J7">
            <v>50</v>
          </cell>
        </row>
        <row r="14">
          <cell r="F14">
            <v>671</v>
          </cell>
        </row>
        <row r="15">
          <cell r="F15">
            <v>183</v>
          </cell>
        </row>
        <row r="16">
          <cell r="F16">
            <v>320</v>
          </cell>
        </row>
        <row r="17">
          <cell r="F17">
            <v>36</v>
          </cell>
        </row>
        <row r="18">
          <cell r="F18">
            <v>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【名称変更】3(1)～(4) 臨床検査の概要"/>
      <sheetName val="3(5) 臨床検査の概要"/>
      <sheetName val="4 家庭用品検査状況"/>
      <sheetName val="5(1) 食品検査の概要，食品化学検査実施状況"/>
      <sheetName val="5(2) 農薬検査実施状況"/>
      <sheetName val="5(3) 食品化学項目別検査件数"/>
      <sheetName val="6(1) 大気検査の概要，月別検体数及び項目数"/>
      <sheetName val="6(2) 項目別件数"/>
      <sheetName val="7(1) 河川水等水質検査の概要、月別検体数及び項目数"/>
      <sheetName val="7(2) 項目別検査件数"/>
    </sheetNames>
    <sheetDataSet>
      <sheetData sheetId="0">
        <row r="4">
          <cell r="P4" t="str">
            <v>平成25年度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zoomScalePageLayoutView="0" workbookViewId="0" topLeftCell="A1">
      <selection activeCell="D25" sqref="D25:E25"/>
    </sheetView>
  </sheetViews>
  <sheetFormatPr defaultColWidth="9.00390625" defaultRowHeight="13.5"/>
  <cols>
    <col min="1" max="1" width="10.625" style="454" customWidth="1"/>
    <col min="2" max="2" width="1.00390625" style="454" customWidth="1"/>
    <col min="3" max="3" width="0.875" style="454" customWidth="1"/>
    <col min="4" max="4" width="9.375" style="454" customWidth="1"/>
    <col min="5" max="5" width="15.375" style="454" customWidth="1"/>
    <col min="6" max="6" width="0.875" style="454" customWidth="1"/>
    <col min="7" max="7" width="7.125" style="454" customWidth="1"/>
    <col min="8" max="8" width="0.875" style="454" customWidth="1"/>
    <col min="9" max="9" width="10.625" style="454" customWidth="1"/>
    <col min="10" max="11" width="0.875" style="454" customWidth="1"/>
    <col min="12" max="12" width="6.875" style="454" customWidth="1"/>
    <col min="13" max="13" width="6.625" style="454" customWidth="1"/>
    <col min="14" max="14" width="11.625" style="454" customWidth="1"/>
    <col min="15" max="15" width="0.74609375" style="454" customWidth="1"/>
    <col min="16" max="16" width="6.75390625" style="454" customWidth="1"/>
    <col min="17" max="16384" width="9.00390625" style="454" customWidth="1"/>
  </cols>
  <sheetData>
    <row r="1" spans="1:16" ht="26.25" customHeight="1">
      <c r="A1" s="23" t="s">
        <v>452</v>
      </c>
      <c r="B1" s="23"/>
      <c r="C1" s="2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3" ht="18.75" customHeight="1">
      <c r="A2" s="12" t="s">
        <v>269</v>
      </c>
      <c r="B2" s="12"/>
      <c r="C2" s="12"/>
    </row>
    <row r="3" spans="1:3" ht="18.75" customHeight="1">
      <c r="A3" s="1" t="s">
        <v>388</v>
      </c>
      <c r="B3" s="1"/>
      <c r="C3" s="1"/>
    </row>
    <row r="4" ht="13.5">
      <c r="P4" s="21" t="s">
        <v>464</v>
      </c>
    </row>
    <row r="5" spans="1:17" ht="21" customHeight="1">
      <c r="A5" s="324" t="s">
        <v>270</v>
      </c>
      <c r="B5" s="324"/>
      <c r="C5" s="324"/>
      <c r="D5" s="325"/>
      <c r="E5" s="326"/>
      <c r="F5" s="100"/>
      <c r="G5" s="53" t="s">
        <v>223</v>
      </c>
      <c r="H5" s="100"/>
      <c r="I5" s="328" t="s">
        <v>270</v>
      </c>
      <c r="J5" s="328"/>
      <c r="K5" s="328"/>
      <c r="L5" s="325"/>
      <c r="M5" s="325"/>
      <c r="N5" s="326"/>
      <c r="O5" s="100"/>
      <c r="P5" s="53" t="s">
        <v>223</v>
      </c>
      <c r="Q5" s="1"/>
    </row>
    <row r="6" spans="1:16" ht="19.5" customHeight="1">
      <c r="A6" s="298" t="s">
        <v>271</v>
      </c>
      <c r="B6" s="31"/>
      <c r="C6" s="30"/>
      <c r="D6" s="321" t="s">
        <v>272</v>
      </c>
      <c r="E6" s="29" t="s">
        <v>273</v>
      </c>
      <c r="F6" s="29"/>
      <c r="G6" s="169">
        <v>222</v>
      </c>
      <c r="H6" s="103"/>
      <c r="I6" s="298" t="s">
        <v>298</v>
      </c>
      <c r="J6" s="31"/>
      <c r="K6" s="29"/>
      <c r="L6" s="311" t="s">
        <v>293</v>
      </c>
      <c r="M6" s="309"/>
      <c r="N6" s="309"/>
      <c r="O6" s="79"/>
      <c r="P6" s="169">
        <v>341</v>
      </c>
    </row>
    <row r="7" spans="1:16" ht="19.5" customHeight="1">
      <c r="A7" s="311"/>
      <c r="B7" s="84"/>
      <c r="C7" s="29"/>
      <c r="D7" s="321"/>
      <c r="E7" s="29" t="s">
        <v>274</v>
      </c>
      <c r="F7" s="29"/>
      <c r="G7" s="170">
        <v>0</v>
      </c>
      <c r="H7" s="104"/>
      <c r="I7" s="309"/>
      <c r="J7" s="83"/>
      <c r="K7" s="79"/>
      <c r="L7" s="311" t="s">
        <v>294</v>
      </c>
      <c r="M7" s="309"/>
      <c r="N7" s="309"/>
      <c r="O7" s="79"/>
      <c r="P7" s="169">
        <v>460</v>
      </c>
    </row>
    <row r="8" spans="1:16" ht="19.5" customHeight="1">
      <c r="A8" s="311"/>
      <c r="B8" s="84"/>
      <c r="C8" s="29"/>
      <c r="D8" s="321"/>
      <c r="E8" s="29" t="s">
        <v>275</v>
      </c>
      <c r="F8" s="29"/>
      <c r="G8" s="170">
        <v>0</v>
      </c>
      <c r="H8" s="104"/>
      <c r="I8" s="309"/>
      <c r="J8" s="83"/>
      <c r="K8" s="79"/>
      <c r="L8" s="311" t="s">
        <v>287</v>
      </c>
      <c r="M8" s="309"/>
      <c r="N8" s="309"/>
      <c r="O8" s="79"/>
      <c r="P8" s="170">
        <v>0</v>
      </c>
    </row>
    <row r="9" spans="1:17" ht="19.5" customHeight="1">
      <c r="A9" s="311"/>
      <c r="B9" s="84"/>
      <c r="C9" s="29"/>
      <c r="D9" s="321"/>
      <c r="E9" s="29" t="s">
        <v>276</v>
      </c>
      <c r="F9" s="29"/>
      <c r="G9" s="169">
        <v>1</v>
      </c>
      <c r="H9" s="103"/>
      <c r="I9" s="300" t="s">
        <v>317</v>
      </c>
      <c r="J9" s="82"/>
      <c r="K9" s="74"/>
      <c r="L9" s="313" t="s">
        <v>318</v>
      </c>
      <c r="M9" s="330"/>
      <c r="N9" s="30" t="s">
        <v>293</v>
      </c>
      <c r="O9" s="29"/>
      <c r="P9" s="170">
        <v>0</v>
      </c>
      <c r="Q9" s="1"/>
    </row>
    <row r="10" spans="1:17" ht="19.5" customHeight="1">
      <c r="A10" s="311"/>
      <c r="B10" s="84"/>
      <c r="C10" s="29"/>
      <c r="D10" s="311" t="s">
        <v>277</v>
      </c>
      <c r="E10" s="311"/>
      <c r="F10" s="29"/>
      <c r="G10" s="169">
        <v>0</v>
      </c>
      <c r="H10" s="103"/>
      <c r="I10" s="309"/>
      <c r="J10" s="83"/>
      <c r="K10" s="79"/>
      <c r="L10" s="308"/>
      <c r="M10" s="308"/>
      <c r="N10" s="29" t="s">
        <v>294</v>
      </c>
      <c r="O10" s="29"/>
      <c r="P10" s="170">
        <v>0</v>
      </c>
      <c r="Q10" s="1"/>
    </row>
    <row r="11" spans="1:17" ht="19.5" customHeight="1">
      <c r="A11" s="311"/>
      <c r="B11" s="84"/>
      <c r="C11" s="29"/>
      <c r="D11" s="311" t="s">
        <v>278</v>
      </c>
      <c r="E11" s="311"/>
      <c r="F11" s="29"/>
      <c r="G11" s="170">
        <v>0</v>
      </c>
      <c r="H11" s="104"/>
      <c r="I11" s="309"/>
      <c r="J11" s="83"/>
      <c r="K11" s="79"/>
      <c r="L11" s="331" t="s">
        <v>299</v>
      </c>
      <c r="M11" s="331" t="s">
        <v>300</v>
      </c>
      <c r="N11" s="29" t="s">
        <v>293</v>
      </c>
      <c r="O11" s="29"/>
      <c r="P11" s="169">
        <v>0</v>
      </c>
      <c r="Q11" s="1"/>
    </row>
    <row r="12" spans="1:17" ht="19.5" customHeight="1">
      <c r="A12" s="311"/>
      <c r="B12" s="84"/>
      <c r="C12" s="29"/>
      <c r="D12" s="311" t="s">
        <v>279</v>
      </c>
      <c r="E12" s="311"/>
      <c r="F12" s="29"/>
      <c r="G12" s="170">
        <v>0</v>
      </c>
      <c r="H12" s="104"/>
      <c r="I12" s="309"/>
      <c r="J12" s="83"/>
      <c r="K12" s="79"/>
      <c r="L12" s="308"/>
      <c r="M12" s="331"/>
      <c r="N12" s="29" t="s">
        <v>294</v>
      </c>
      <c r="O12" s="29"/>
      <c r="P12" s="169">
        <v>0</v>
      </c>
      <c r="Q12" s="1"/>
    </row>
    <row r="13" spans="1:17" ht="19.5" customHeight="1">
      <c r="A13" s="300" t="s">
        <v>316</v>
      </c>
      <c r="B13" s="82"/>
      <c r="C13" s="74"/>
      <c r="D13" s="329" t="s">
        <v>272</v>
      </c>
      <c r="E13" s="30" t="s">
        <v>494</v>
      </c>
      <c r="F13" s="30"/>
      <c r="G13" s="171">
        <v>0</v>
      </c>
      <c r="H13" s="104"/>
      <c r="I13" s="309"/>
      <c r="J13" s="83"/>
      <c r="K13" s="79"/>
      <c r="L13" s="308"/>
      <c r="M13" s="331" t="s">
        <v>301</v>
      </c>
      <c r="N13" s="29" t="s">
        <v>293</v>
      </c>
      <c r="O13" s="29"/>
      <c r="P13" s="169">
        <v>0</v>
      </c>
      <c r="Q13" s="1"/>
    </row>
    <row r="14" spans="1:17" ht="19.5" customHeight="1">
      <c r="A14" s="455"/>
      <c r="B14" s="85"/>
      <c r="C14" s="98"/>
      <c r="D14" s="321"/>
      <c r="E14" s="29" t="s">
        <v>280</v>
      </c>
      <c r="F14" s="29"/>
      <c r="G14" s="170">
        <v>0</v>
      </c>
      <c r="H14" s="104"/>
      <c r="I14" s="309"/>
      <c r="J14" s="83"/>
      <c r="K14" s="79"/>
      <c r="L14" s="308"/>
      <c r="M14" s="331"/>
      <c r="N14" s="29" t="s">
        <v>294</v>
      </c>
      <c r="O14" s="29"/>
      <c r="P14" s="169">
        <v>0</v>
      </c>
      <c r="Q14" s="1"/>
    </row>
    <row r="15" spans="1:17" ht="19.5" customHeight="1">
      <c r="A15" s="455"/>
      <c r="B15" s="85"/>
      <c r="C15" s="98"/>
      <c r="D15" s="321"/>
      <c r="E15" s="29" t="s">
        <v>495</v>
      </c>
      <c r="F15" s="29"/>
      <c r="G15" s="170">
        <v>403</v>
      </c>
      <c r="H15" s="104"/>
      <c r="I15" s="309"/>
      <c r="J15" s="83"/>
      <c r="K15" s="79"/>
      <c r="L15" s="308"/>
      <c r="M15" s="331" t="s">
        <v>287</v>
      </c>
      <c r="N15" s="29" t="s">
        <v>293</v>
      </c>
      <c r="O15" s="29"/>
      <c r="P15" s="169">
        <v>0</v>
      </c>
      <c r="Q15" s="1"/>
    </row>
    <row r="16" spans="1:17" ht="19.5" customHeight="1">
      <c r="A16" s="455"/>
      <c r="B16" s="85"/>
      <c r="C16" s="98"/>
      <c r="D16" s="321"/>
      <c r="E16" s="97"/>
      <c r="F16" s="97"/>
      <c r="G16" s="170">
        <v>91</v>
      </c>
      <c r="H16" s="104"/>
      <c r="I16" s="309"/>
      <c r="J16" s="83"/>
      <c r="K16" s="79"/>
      <c r="L16" s="308"/>
      <c r="M16" s="331"/>
      <c r="N16" s="29" t="s">
        <v>294</v>
      </c>
      <c r="O16" s="29"/>
      <c r="P16" s="169">
        <v>0</v>
      </c>
      <c r="Q16" s="1"/>
    </row>
    <row r="17" spans="1:17" ht="19.5" customHeight="1">
      <c r="A17" s="455"/>
      <c r="B17" s="85"/>
      <c r="C17" s="98"/>
      <c r="D17" s="321" t="s">
        <v>277</v>
      </c>
      <c r="E17" s="29" t="s">
        <v>496</v>
      </c>
      <c r="F17" s="29"/>
      <c r="G17" s="170">
        <v>0</v>
      </c>
      <c r="H17" s="104"/>
      <c r="I17" s="309"/>
      <c r="J17" s="83"/>
      <c r="K17" s="79"/>
      <c r="L17" s="306" t="s">
        <v>319</v>
      </c>
      <c r="M17" s="306"/>
      <c r="N17" s="29" t="s">
        <v>293</v>
      </c>
      <c r="O17" s="29"/>
      <c r="P17" s="169">
        <v>42</v>
      </c>
      <c r="Q17" s="1"/>
    </row>
    <row r="18" spans="1:17" ht="19.5" customHeight="1">
      <c r="A18" s="455"/>
      <c r="B18" s="85"/>
      <c r="C18" s="98"/>
      <c r="D18" s="321"/>
      <c r="E18" s="29" t="s">
        <v>280</v>
      </c>
      <c r="F18" s="29"/>
      <c r="G18" s="170">
        <v>0</v>
      </c>
      <c r="H18" s="104"/>
      <c r="I18" s="309"/>
      <c r="J18" s="83"/>
      <c r="K18" s="79"/>
      <c r="L18" s="306"/>
      <c r="M18" s="306"/>
      <c r="N18" s="29" t="s">
        <v>294</v>
      </c>
      <c r="O18" s="29"/>
      <c r="P18" s="169">
        <v>0</v>
      </c>
      <c r="Q18" s="1"/>
    </row>
    <row r="19" spans="1:17" ht="19.5" customHeight="1">
      <c r="A19" s="455"/>
      <c r="B19" s="85"/>
      <c r="C19" s="98"/>
      <c r="D19" s="321"/>
      <c r="E19" s="29" t="s">
        <v>495</v>
      </c>
      <c r="F19" s="29"/>
      <c r="G19" s="170">
        <v>0</v>
      </c>
      <c r="H19" s="104"/>
      <c r="I19" s="300" t="s">
        <v>321</v>
      </c>
      <c r="J19" s="82"/>
      <c r="K19" s="74"/>
      <c r="L19" s="312" t="s">
        <v>315</v>
      </c>
      <c r="M19" s="312"/>
      <c r="N19" s="30" t="s">
        <v>293</v>
      </c>
      <c r="O19" s="30"/>
      <c r="P19" s="171">
        <v>0</v>
      </c>
      <c r="Q19" s="1"/>
    </row>
    <row r="20" spans="1:17" ht="19.5" customHeight="1">
      <c r="A20" s="455"/>
      <c r="B20" s="85"/>
      <c r="C20" s="98"/>
      <c r="D20" s="321"/>
      <c r="E20" s="97"/>
      <c r="F20" s="97"/>
      <c r="G20" s="170">
        <v>989</v>
      </c>
      <c r="H20" s="104"/>
      <c r="I20" s="305"/>
      <c r="J20" s="96"/>
      <c r="K20" s="76"/>
      <c r="L20" s="312"/>
      <c r="M20" s="312"/>
      <c r="N20" s="29" t="s">
        <v>294</v>
      </c>
      <c r="O20" s="29"/>
      <c r="P20" s="170">
        <v>0</v>
      </c>
      <c r="Q20" s="1"/>
    </row>
    <row r="21" spans="1:17" ht="19.5" customHeight="1">
      <c r="A21" s="456"/>
      <c r="B21" s="85"/>
      <c r="C21" s="98"/>
      <c r="D21" s="311" t="s">
        <v>281</v>
      </c>
      <c r="E21" s="311"/>
      <c r="F21" s="29"/>
      <c r="G21" s="170">
        <v>0</v>
      </c>
      <c r="H21" s="104"/>
      <c r="I21" s="314"/>
      <c r="J21" s="96"/>
      <c r="K21" s="76"/>
      <c r="L21" s="313"/>
      <c r="M21" s="313"/>
      <c r="N21" s="29" t="s">
        <v>302</v>
      </c>
      <c r="O21" s="29"/>
      <c r="P21" s="172">
        <v>0</v>
      </c>
      <c r="Q21" s="1"/>
    </row>
    <row r="22" spans="1:17" ht="19.5" customHeight="1">
      <c r="A22" s="298" t="s">
        <v>282</v>
      </c>
      <c r="B22" s="31"/>
      <c r="C22" s="30"/>
      <c r="D22" s="298" t="s">
        <v>283</v>
      </c>
      <c r="E22" s="298"/>
      <c r="F22" s="30"/>
      <c r="G22" s="171">
        <v>0</v>
      </c>
      <c r="H22" s="105"/>
      <c r="I22" s="300" t="s">
        <v>320</v>
      </c>
      <c r="J22" s="82"/>
      <c r="K22" s="74"/>
      <c r="L22" s="302" t="s">
        <v>322</v>
      </c>
      <c r="M22" s="300" t="s">
        <v>303</v>
      </c>
      <c r="N22" s="303"/>
      <c r="O22" s="75"/>
      <c r="P22" s="170">
        <v>0</v>
      </c>
      <c r="Q22" s="1"/>
    </row>
    <row r="23" spans="1:17" ht="19.5" customHeight="1">
      <c r="A23" s="311"/>
      <c r="B23" s="84"/>
      <c r="C23" s="29"/>
      <c r="D23" s="311" t="s">
        <v>475</v>
      </c>
      <c r="E23" s="311"/>
      <c r="F23" s="29"/>
      <c r="G23" s="170">
        <v>127</v>
      </c>
      <c r="H23" s="104"/>
      <c r="I23" s="301"/>
      <c r="J23" s="73"/>
      <c r="K23" s="81"/>
      <c r="L23" s="301"/>
      <c r="M23" s="304" t="s">
        <v>312</v>
      </c>
      <c r="N23" s="301"/>
      <c r="O23" s="81"/>
      <c r="P23" s="170">
        <v>12</v>
      </c>
      <c r="Q23" s="1"/>
    </row>
    <row r="24" spans="1:17" ht="19.5" customHeight="1">
      <c r="A24" s="298" t="s">
        <v>284</v>
      </c>
      <c r="B24" s="31"/>
      <c r="C24" s="30"/>
      <c r="D24" s="298" t="s">
        <v>285</v>
      </c>
      <c r="E24" s="298"/>
      <c r="F24" s="30"/>
      <c r="G24" s="171">
        <v>0</v>
      </c>
      <c r="H24" s="104"/>
      <c r="I24" s="301"/>
      <c r="J24" s="73"/>
      <c r="K24" s="81"/>
      <c r="L24" s="301"/>
      <c r="M24" s="304" t="s">
        <v>478</v>
      </c>
      <c r="N24" s="304"/>
      <c r="O24" s="80"/>
      <c r="P24" s="170">
        <v>56</v>
      </c>
      <c r="Q24" s="1"/>
    </row>
    <row r="25" spans="1:17" ht="19.5" customHeight="1">
      <c r="A25" s="311"/>
      <c r="B25" s="84"/>
      <c r="C25" s="29"/>
      <c r="D25" s="311" t="s">
        <v>286</v>
      </c>
      <c r="E25" s="311"/>
      <c r="F25" s="29"/>
      <c r="G25" s="170">
        <v>0</v>
      </c>
      <c r="H25" s="104"/>
      <c r="I25" s="301"/>
      <c r="J25" s="73"/>
      <c r="K25" s="81"/>
      <c r="L25" s="301"/>
      <c r="M25" s="304" t="s">
        <v>313</v>
      </c>
      <c r="N25" s="301"/>
      <c r="O25" s="81"/>
      <c r="P25" s="170">
        <v>312</v>
      </c>
      <c r="Q25" s="1"/>
    </row>
    <row r="26" spans="1:17" ht="19.5" customHeight="1">
      <c r="A26" s="311"/>
      <c r="B26" s="84"/>
      <c r="C26" s="29"/>
      <c r="D26" s="311" t="s">
        <v>287</v>
      </c>
      <c r="E26" s="311"/>
      <c r="F26" s="29"/>
      <c r="G26" s="170">
        <v>0</v>
      </c>
      <c r="H26" s="104"/>
      <c r="I26" s="301"/>
      <c r="J26" s="73"/>
      <c r="K26" s="81"/>
      <c r="L26" s="301"/>
      <c r="M26" s="304" t="s">
        <v>40</v>
      </c>
      <c r="N26" s="301"/>
      <c r="O26" s="81"/>
      <c r="P26" s="170">
        <v>8</v>
      </c>
      <c r="Q26" s="1"/>
    </row>
    <row r="27" spans="1:17" ht="19.5" customHeight="1">
      <c r="A27" s="298" t="s">
        <v>288</v>
      </c>
      <c r="B27" s="31"/>
      <c r="C27" s="30"/>
      <c r="D27" s="292" t="s">
        <v>289</v>
      </c>
      <c r="E27" s="327"/>
      <c r="F27" s="30"/>
      <c r="G27" s="171">
        <v>51</v>
      </c>
      <c r="H27" s="104"/>
      <c r="I27" s="301"/>
      <c r="J27" s="73"/>
      <c r="K27" s="81"/>
      <c r="L27" s="301"/>
      <c r="M27" s="304" t="s">
        <v>314</v>
      </c>
      <c r="N27" s="305"/>
      <c r="O27" s="76"/>
      <c r="P27" s="170">
        <v>0</v>
      </c>
      <c r="Q27" s="1"/>
    </row>
    <row r="28" spans="1:17" ht="19.5" customHeight="1">
      <c r="A28" s="311"/>
      <c r="B28" s="84"/>
      <c r="C28" s="29"/>
      <c r="D28" s="315" t="s">
        <v>290</v>
      </c>
      <c r="E28" s="316"/>
      <c r="F28" s="29"/>
      <c r="G28" s="170">
        <v>0</v>
      </c>
      <c r="H28" s="104"/>
      <c r="I28" s="301"/>
      <c r="J28" s="73"/>
      <c r="K28" s="81"/>
      <c r="L28" s="304" t="s">
        <v>41</v>
      </c>
      <c r="M28" s="304"/>
      <c r="N28" s="304"/>
      <c r="O28" s="80"/>
      <c r="P28" s="170">
        <v>0</v>
      </c>
      <c r="Q28" s="1"/>
    </row>
    <row r="29" spans="1:17" ht="19.5" customHeight="1">
      <c r="A29" s="311"/>
      <c r="B29" s="84"/>
      <c r="C29" s="29"/>
      <c r="D29" s="315" t="s">
        <v>291</v>
      </c>
      <c r="E29" s="316"/>
      <c r="F29" s="29"/>
      <c r="G29" s="170">
        <v>0</v>
      </c>
      <c r="H29" s="104"/>
      <c r="I29" s="301"/>
      <c r="J29" s="73"/>
      <c r="K29" s="81"/>
      <c r="L29" s="306" t="s">
        <v>42</v>
      </c>
      <c r="M29" s="307"/>
      <c r="N29" s="29" t="s">
        <v>293</v>
      </c>
      <c r="O29" s="29"/>
      <c r="P29" s="170">
        <v>0</v>
      </c>
      <c r="Q29" s="1"/>
    </row>
    <row r="30" spans="1:17" ht="19.5" customHeight="1">
      <c r="A30" s="311"/>
      <c r="B30" s="84"/>
      <c r="C30" s="29"/>
      <c r="D30" s="315" t="s">
        <v>287</v>
      </c>
      <c r="E30" s="316"/>
      <c r="F30" s="29"/>
      <c r="G30" s="170">
        <v>0</v>
      </c>
      <c r="H30" s="104"/>
      <c r="I30" s="301"/>
      <c r="J30" s="73"/>
      <c r="K30" s="81"/>
      <c r="L30" s="306"/>
      <c r="M30" s="307"/>
      <c r="N30" s="29" t="s">
        <v>294</v>
      </c>
      <c r="O30" s="29"/>
      <c r="P30" s="170">
        <v>108</v>
      </c>
      <c r="Q30" s="1"/>
    </row>
    <row r="31" spans="1:17" ht="19.5" customHeight="1">
      <c r="A31" s="298" t="s">
        <v>292</v>
      </c>
      <c r="B31" s="31"/>
      <c r="C31" s="30"/>
      <c r="D31" s="292" t="s">
        <v>293</v>
      </c>
      <c r="E31" s="327"/>
      <c r="F31" s="30"/>
      <c r="G31" s="171">
        <v>245</v>
      </c>
      <c r="H31" s="104"/>
      <c r="I31" s="301"/>
      <c r="J31" s="73"/>
      <c r="K31" s="81"/>
      <c r="L31" s="306"/>
      <c r="M31" s="307"/>
      <c r="N31" s="29" t="s">
        <v>302</v>
      </c>
      <c r="O31" s="29"/>
      <c r="P31" s="170">
        <v>0</v>
      </c>
      <c r="Q31" s="1"/>
    </row>
    <row r="32" spans="1:17" ht="19.5" customHeight="1">
      <c r="A32" s="311"/>
      <c r="B32" s="84"/>
      <c r="C32" s="29"/>
      <c r="D32" s="315" t="s">
        <v>294</v>
      </c>
      <c r="E32" s="316"/>
      <c r="F32" s="29"/>
      <c r="G32" s="170">
        <v>65</v>
      </c>
      <c r="H32" s="104"/>
      <c r="I32" s="301"/>
      <c r="J32" s="73"/>
      <c r="K32" s="81"/>
      <c r="L32" s="306" t="s">
        <v>222</v>
      </c>
      <c r="M32" s="307"/>
      <c r="N32" s="29" t="s">
        <v>294</v>
      </c>
      <c r="O32" s="29"/>
      <c r="P32" s="170">
        <v>41</v>
      </c>
      <c r="Q32" s="1"/>
    </row>
    <row r="33" spans="1:17" ht="19.5" customHeight="1">
      <c r="A33" s="298" t="s">
        <v>295</v>
      </c>
      <c r="B33" s="31"/>
      <c r="C33" s="30"/>
      <c r="D33" s="317" t="s">
        <v>476</v>
      </c>
      <c r="E33" s="318"/>
      <c r="F33" s="30"/>
      <c r="G33" s="281">
        <f>'[1]新調整表'!D4+'[1]新調整表'!J4</f>
        <v>17030</v>
      </c>
      <c r="H33" s="104"/>
      <c r="I33" s="301"/>
      <c r="J33" s="73"/>
      <c r="K33" s="81"/>
      <c r="L33" s="308"/>
      <c r="M33" s="307"/>
      <c r="N33" s="29" t="s">
        <v>287</v>
      </c>
      <c r="O33" s="29"/>
      <c r="P33" s="172">
        <v>0</v>
      </c>
      <c r="Q33" s="1"/>
    </row>
    <row r="34" spans="1:17" ht="19.5" customHeight="1">
      <c r="A34" s="322"/>
      <c r="B34" s="85"/>
      <c r="C34" s="98"/>
      <c r="D34" s="319" t="s">
        <v>297</v>
      </c>
      <c r="E34" s="320"/>
      <c r="F34" s="29"/>
      <c r="G34" s="282">
        <f>'[1]新調整表'!D5+'[1]新調整表'!J5</f>
        <v>10303</v>
      </c>
      <c r="H34" s="104"/>
      <c r="I34" s="298" t="s">
        <v>304</v>
      </c>
      <c r="J34" s="31"/>
      <c r="K34" s="30"/>
      <c r="L34" s="298" t="s">
        <v>305</v>
      </c>
      <c r="M34" s="299"/>
      <c r="N34" s="299"/>
      <c r="O34" s="79"/>
      <c r="P34" s="170">
        <v>0</v>
      </c>
      <c r="Q34" s="1"/>
    </row>
    <row r="35" spans="1:17" ht="25.5" customHeight="1">
      <c r="A35" s="322"/>
      <c r="B35" s="85"/>
      <c r="C35" s="98"/>
      <c r="D35" s="319" t="s">
        <v>477</v>
      </c>
      <c r="E35" s="320"/>
      <c r="F35" s="80"/>
      <c r="G35" s="282">
        <f>'[1]新調整表'!D6</f>
        <v>13951</v>
      </c>
      <c r="H35" s="104"/>
      <c r="I35" s="309"/>
      <c r="J35" s="83"/>
      <c r="K35" s="79"/>
      <c r="L35" s="311" t="s">
        <v>306</v>
      </c>
      <c r="M35" s="309"/>
      <c r="N35" s="309"/>
      <c r="O35" s="79"/>
      <c r="P35" s="170">
        <v>60</v>
      </c>
      <c r="Q35" s="1"/>
    </row>
    <row r="36" spans="1:17" ht="19.5" customHeight="1">
      <c r="A36" s="322"/>
      <c r="B36" s="85"/>
      <c r="C36" s="98"/>
      <c r="D36" s="319" t="s">
        <v>296</v>
      </c>
      <c r="E36" s="320"/>
      <c r="F36" s="29"/>
      <c r="G36" s="282">
        <f>'[1]新調整表'!D7+'[1]新調整表'!J7</f>
        <v>9598</v>
      </c>
      <c r="H36" s="104"/>
      <c r="I36" s="310"/>
      <c r="J36" s="109"/>
      <c r="K36" s="79"/>
      <c r="L36" s="311" t="s">
        <v>287</v>
      </c>
      <c r="M36" s="309"/>
      <c r="N36" s="309"/>
      <c r="O36" s="79"/>
      <c r="P36" s="170">
        <v>41</v>
      </c>
      <c r="Q36" s="1"/>
    </row>
    <row r="37" spans="1:17" ht="19.5" customHeight="1">
      <c r="A37" s="322"/>
      <c r="B37" s="85"/>
      <c r="C37" s="98"/>
      <c r="D37" s="288" t="s">
        <v>497</v>
      </c>
      <c r="E37" s="457" t="s">
        <v>549</v>
      </c>
      <c r="F37" s="29"/>
      <c r="G37" s="282">
        <f>'[1]新調整表'!F14+'[1]新調整表'!F16</f>
        <v>991</v>
      </c>
      <c r="H37" s="104"/>
      <c r="I37" s="292" t="s">
        <v>307</v>
      </c>
      <c r="J37" s="292"/>
      <c r="K37" s="292"/>
      <c r="L37" s="293"/>
      <c r="M37" s="293"/>
      <c r="N37" s="294"/>
      <c r="O37" s="87"/>
      <c r="P37" s="171">
        <v>0</v>
      </c>
      <c r="Q37" s="1"/>
    </row>
    <row r="38" spans="1:17" ht="19.5" customHeight="1">
      <c r="A38" s="322"/>
      <c r="B38" s="85"/>
      <c r="C38" s="98"/>
      <c r="D38" s="288"/>
      <c r="E38" s="457" t="s">
        <v>550</v>
      </c>
      <c r="F38" s="29"/>
      <c r="G38" s="282">
        <f>'[1]新調整表'!F15+'[1]新調整表'!F17</f>
        <v>219</v>
      </c>
      <c r="H38" s="104"/>
      <c r="I38" s="292" t="s">
        <v>308</v>
      </c>
      <c r="J38" s="292"/>
      <c r="K38" s="292"/>
      <c r="L38" s="293"/>
      <c r="M38" s="293"/>
      <c r="N38" s="294"/>
      <c r="O38" s="87"/>
      <c r="P38" s="171">
        <v>159</v>
      </c>
      <c r="Q38" s="1"/>
    </row>
    <row r="39" spans="1:17" ht="19.5" customHeight="1">
      <c r="A39" s="322"/>
      <c r="B39" s="85"/>
      <c r="C39" s="98"/>
      <c r="D39" s="288"/>
      <c r="E39" s="288" t="s">
        <v>47</v>
      </c>
      <c r="F39" s="29"/>
      <c r="G39" s="290">
        <f>'[1]新調整表'!F18</f>
        <v>175</v>
      </c>
      <c r="H39" s="104"/>
      <c r="I39" s="30" t="s">
        <v>309</v>
      </c>
      <c r="J39" s="107"/>
      <c r="K39" s="108"/>
      <c r="L39" s="298" t="s">
        <v>310</v>
      </c>
      <c r="M39" s="299"/>
      <c r="N39" s="299"/>
      <c r="O39" s="87"/>
      <c r="P39" s="171">
        <v>0</v>
      </c>
      <c r="Q39" s="1"/>
    </row>
    <row r="40" spans="1:17" ht="19.5" customHeight="1">
      <c r="A40" s="323"/>
      <c r="B40" s="86"/>
      <c r="C40" s="99"/>
      <c r="D40" s="289"/>
      <c r="E40" s="289"/>
      <c r="F40" s="101"/>
      <c r="G40" s="291"/>
      <c r="H40" s="106"/>
      <c r="I40" s="295" t="s">
        <v>287</v>
      </c>
      <c r="J40" s="295"/>
      <c r="K40" s="295"/>
      <c r="L40" s="296"/>
      <c r="M40" s="296"/>
      <c r="N40" s="297"/>
      <c r="O40" s="102"/>
      <c r="P40" s="173">
        <v>26</v>
      </c>
      <c r="Q40" s="1"/>
    </row>
    <row r="41" ht="16.5" customHeight="1">
      <c r="P41" s="21" t="s">
        <v>311</v>
      </c>
    </row>
  </sheetData>
  <sheetProtection/>
  <mergeCells count="66"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D25:E25"/>
    <mergeCell ref="D26:E26"/>
    <mergeCell ref="A31:A32"/>
    <mergeCell ref="A33:A40"/>
    <mergeCell ref="D33:E33"/>
    <mergeCell ref="D34:E34"/>
    <mergeCell ref="D35:E35"/>
    <mergeCell ref="D32:E32"/>
    <mergeCell ref="D36:E36"/>
    <mergeCell ref="A6:A12"/>
    <mergeCell ref="A13:A21"/>
    <mergeCell ref="A22:A23"/>
    <mergeCell ref="D24:E24"/>
    <mergeCell ref="D11:E11"/>
    <mergeCell ref="D10:E10"/>
    <mergeCell ref="D21:E21"/>
    <mergeCell ref="L17:M18"/>
    <mergeCell ref="L19:M21"/>
    <mergeCell ref="I19:I21"/>
    <mergeCell ref="D29:E29"/>
    <mergeCell ref="I34:I36"/>
    <mergeCell ref="I6:I8"/>
    <mergeCell ref="L6:N6"/>
    <mergeCell ref="L7:N7"/>
    <mergeCell ref="L8:N8"/>
    <mergeCell ref="M23:N23"/>
    <mergeCell ref="L34:N34"/>
    <mergeCell ref="L35:N35"/>
    <mergeCell ref="L36:N36"/>
    <mergeCell ref="M24:N24"/>
    <mergeCell ref="I22:I33"/>
    <mergeCell ref="L22:L27"/>
    <mergeCell ref="M22:N22"/>
    <mergeCell ref="L28:N28"/>
    <mergeCell ref="M27:N27"/>
    <mergeCell ref="M26:N26"/>
    <mergeCell ref="L29:M31"/>
    <mergeCell ref="M25:N25"/>
    <mergeCell ref="L32:M33"/>
    <mergeCell ref="D37:D40"/>
    <mergeCell ref="E39:E40"/>
    <mergeCell ref="G39:G40"/>
    <mergeCell ref="I38:N38"/>
    <mergeCell ref="I40:N40"/>
    <mergeCell ref="L39:N39"/>
    <mergeCell ref="I37:N37"/>
  </mergeCells>
  <printOptions horizontalCentered="1"/>
  <pageMargins left="0.5905511811023623" right="0.5905511811023623" top="0.7086614173228347" bottom="0.7874015748031497" header="0.7874015748031497" footer="0.472440944881889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zoomScalePageLayoutView="0" workbookViewId="0" topLeftCell="A1">
      <selection activeCell="F8" sqref="F8:K26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12" t="s">
        <v>134</v>
      </c>
      <c r="C1" s="12"/>
    </row>
    <row r="2" ht="18.75" customHeight="1">
      <c r="A2" s="1" t="s">
        <v>398</v>
      </c>
    </row>
    <row r="3" spans="1:11" ht="13.5">
      <c r="A3" s="60"/>
      <c r="K3" s="21" t="str">
        <f>'1(1) 試験検査の実施件数'!$P$4</f>
        <v>平成25年度</v>
      </c>
    </row>
    <row r="4" spans="2:11" ht="27" customHeight="1">
      <c r="B4" s="335" t="s">
        <v>224</v>
      </c>
      <c r="C4" s="110"/>
      <c r="D4" s="332" t="s">
        <v>230</v>
      </c>
      <c r="E4" s="401"/>
      <c r="F4" s="332" t="s">
        <v>135</v>
      </c>
      <c r="G4" s="401"/>
      <c r="H4" s="401"/>
      <c r="I4" s="401"/>
      <c r="J4" s="401"/>
      <c r="K4" s="402"/>
    </row>
    <row r="5" spans="2:11" ht="27" customHeight="1">
      <c r="B5" s="336"/>
      <c r="C5" s="122"/>
      <c r="D5" s="403"/>
      <c r="E5" s="403"/>
      <c r="F5" s="359" t="s">
        <v>227</v>
      </c>
      <c r="G5" s="359"/>
      <c r="H5" s="358" t="s">
        <v>409</v>
      </c>
      <c r="I5" s="358"/>
      <c r="J5" s="359" t="s">
        <v>136</v>
      </c>
      <c r="K5" s="345"/>
    </row>
    <row r="6" spans="1:11" ht="27" customHeight="1">
      <c r="A6" s="117"/>
      <c r="B6" s="336"/>
      <c r="C6" s="111"/>
      <c r="D6" s="39" t="s">
        <v>215</v>
      </c>
      <c r="E6" s="39" t="s">
        <v>137</v>
      </c>
      <c r="F6" s="39" t="s">
        <v>215</v>
      </c>
      <c r="G6" s="39" t="s">
        <v>137</v>
      </c>
      <c r="H6" s="39" t="s">
        <v>215</v>
      </c>
      <c r="I6" s="39" t="s">
        <v>137</v>
      </c>
      <c r="J6" s="39" t="s">
        <v>215</v>
      </c>
      <c r="K6" s="40" t="s">
        <v>137</v>
      </c>
    </row>
    <row r="7" spans="2:11" ht="27" customHeight="1">
      <c r="B7" s="112" t="s">
        <v>230</v>
      </c>
      <c r="C7" s="26"/>
      <c r="D7" s="140">
        <f aca="true" t="shared" si="0" ref="D7:K7">SUM(D8:D26)</f>
        <v>585</v>
      </c>
      <c r="E7" s="140">
        <f>SUM(E8:E26)</f>
        <v>14066</v>
      </c>
      <c r="F7" s="140">
        <f t="shared" si="0"/>
        <v>582</v>
      </c>
      <c r="G7" s="140">
        <f>SUM(G8:G26)</f>
        <v>14060</v>
      </c>
      <c r="H7" s="140">
        <f t="shared" si="0"/>
        <v>3</v>
      </c>
      <c r="I7" s="140">
        <f t="shared" si="0"/>
        <v>6</v>
      </c>
      <c r="J7" s="140">
        <f t="shared" si="0"/>
        <v>0</v>
      </c>
      <c r="K7" s="141">
        <f t="shared" si="0"/>
        <v>0</v>
      </c>
    </row>
    <row r="8" spans="1:12" ht="27" customHeight="1">
      <c r="A8" s="125"/>
      <c r="B8" s="4" t="s">
        <v>48</v>
      </c>
      <c r="C8" s="4"/>
      <c r="D8" s="258">
        <f>F8+H8+J8</f>
        <v>13</v>
      </c>
      <c r="E8" s="258">
        <f>G8+I8+K8</f>
        <v>54</v>
      </c>
      <c r="F8" s="184">
        <v>13</v>
      </c>
      <c r="G8" s="184">
        <v>54</v>
      </c>
      <c r="H8" s="192">
        <v>0</v>
      </c>
      <c r="I8" s="192">
        <v>0</v>
      </c>
      <c r="J8" s="192">
        <v>0</v>
      </c>
      <c r="K8" s="193">
        <v>0</v>
      </c>
      <c r="L8" s="20"/>
    </row>
    <row r="9" spans="2:12" ht="27" customHeight="1">
      <c r="B9" s="4" t="s">
        <v>463</v>
      </c>
      <c r="C9" s="168"/>
      <c r="D9" s="204">
        <f aca="true" t="shared" si="1" ref="D9:D26">F9+H9+J9</f>
        <v>0</v>
      </c>
      <c r="E9" s="204">
        <f aca="true" t="shared" si="2" ref="E9:E26">G9+I9+K9</f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3">
        <v>0</v>
      </c>
      <c r="L9" s="20"/>
    </row>
    <row r="10" spans="2:12" ht="27" customHeight="1">
      <c r="B10" s="4" t="s">
        <v>49</v>
      </c>
      <c r="C10" s="4"/>
      <c r="D10" s="204">
        <f t="shared" si="1"/>
        <v>0</v>
      </c>
      <c r="E10" s="204">
        <f t="shared" si="2"/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3">
        <v>0</v>
      </c>
      <c r="L10" s="20"/>
    </row>
    <row r="11" spans="2:12" ht="27" customHeight="1">
      <c r="B11" s="4" t="s">
        <v>50</v>
      </c>
      <c r="C11" s="4"/>
      <c r="D11" s="206">
        <f t="shared" si="1"/>
        <v>19</v>
      </c>
      <c r="E11" s="206">
        <f t="shared" si="2"/>
        <v>77</v>
      </c>
      <c r="F11" s="186">
        <v>19</v>
      </c>
      <c r="G11" s="186">
        <v>77</v>
      </c>
      <c r="H11" s="192">
        <v>0</v>
      </c>
      <c r="I11" s="192">
        <v>0</v>
      </c>
      <c r="J11" s="192">
        <v>0</v>
      </c>
      <c r="K11" s="193">
        <v>0</v>
      </c>
      <c r="L11" s="20"/>
    </row>
    <row r="12" spans="2:12" ht="27" customHeight="1">
      <c r="B12" s="4" t="s">
        <v>51</v>
      </c>
      <c r="C12" s="4"/>
      <c r="D12" s="206">
        <f t="shared" si="1"/>
        <v>80</v>
      </c>
      <c r="E12" s="206">
        <f t="shared" si="2"/>
        <v>818</v>
      </c>
      <c r="F12" s="186">
        <v>80</v>
      </c>
      <c r="G12" s="186">
        <v>818</v>
      </c>
      <c r="H12" s="192">
        <v>0</v>
      </c>
      <c r="I12" s="192">
        <v>0</v>
      </c>
      <c r="J12" s="192">
        <v>0</v>
      </c>
      <c r="K12" s="193">
        <v>0</v>
      </c>
      <c r="L12" s="20"/>
    </row>
    <row r="13" spans="2:12" ht="27" customHeight="1">
      <c r="B13" s="4" t="s">
        <v>52</v>
      </c>
      <c r="C13" s="4"/>
      <c r="D13" s="206">
        <f t="shared" si="1"/>
        <v>44</v>
      </c>
      <c r="E13" s="206">
        <f t="shared" si="2"/>
        <v>92</v>
      </c>
      <c r="F13" s="186">
        <v>44</v>
      </c>
      <c r="G13" s="186">
        <v>92</v>
      </c>
      <c r="H13" s="192">
        <v>0</v>
      </c>
      <c r="I13" s="192">
        <v>0</v>
      </c>
      <c r="J13" s="192">
        <v>0</v>
      </c>
      <c r="K13" s="193">
        <v>0</v>
      </c>
      <c r="L13" s="20"/>
    </row>
    <row r="14" spans="2:12" ht="27" customHeight="1">
      <c r="B14" s="4" t="s">
        <v>53</v>
      </c>
      <c r="C14" s="4"/>
      <c r="D14" s="206">
        <f t="shared" si="1"/>
        <v>45</v>
      </c>
      <c r="E14" s="206">
        <f t="shared" si="2"/>
        <v>564</v>
      </c>
      <c r="F14" s="186">
        <v>45</v>
      </c>
      <c r="G14" s="186">
        <v>564</v>
      </c>
      <c r="H14" s="192">
        <v>0</v>
      </c>
      <c r="I14" s="192">
        <v>0</v>
      </c>
      <c r="J14" s="192">
        <v>0</v>
      </c>
      <c r="K14" s="193">
        <v>0</v>
      </c>
      <c r="L14" s="20"/>
    </row>
    <row r="15" spans="2:12" ht="27" customHeight="1">
      <c r="B15" s="4" t="s">
        <v>54</v>
      </c>
      <c r="C15" s="4"/>
      <c r="D15" s="206">
        <f t="shared" si="1"/>
        <v>15</v>
      </c>
      <c r="E15" s="206">
        <f t="shared" si="2"/>
        <v>19</v>
      </c>
      <c r="F15" s="186">
        <v>15</v>
      </c>
      <c r="G15" s="186">
        <v>19</v>
      </c>
      <c r="H15" s="192">
        <v>0</v>
      </c>
      <c r="I15" s="192">
        <v>0</v>
      </c>
      <c r="J15" s="192">
        <v>0</v>
      </c>
      <c r="K15" s="193">
        <v>0</v>
      </c>
      <c r="L15" s="20"/>
    </row>
    <row r="16" spans="2:12" ht="27" customHeight="1">
      <c r="B16" s="4" t="s">
        <v>55</v>
      </c>
      <c r="C16" s="4"/>
      <c r="D16" s="204">
        <f t="shared" si="1"/>
        <v>3</v>
      </c>
      <c r="E16" s="204">
        <f t="shared" si="2"/>
        <v>3</v>
      </c>
      <c r="F16" s="192">
        <v>3</v>
      </c>
      <c r="G16" s="192">
        <v>3</v>
      </c>
      <c r="H16" s="192">
        <v>0</v>
      </c>
      <c r="I16" s="192">
        <v>0</v>
      </c>
      <c r="J16" s="192">
        <v>0</v>
      </c>
      <c r="K16" s="193">
        <v>0</v>
      </c>
      <c r="L16" s="20"/>
    </row>
    <row r="17" spans="2:12" ht="27" customHeight="1">
      <c r="B17" s="4" t="s">
        <v>404</v>
      </c>
      <c r="C17" s="4"/>
      <c r="D17" s="206">
        <f t="shared" si="1"/>
        <v>9</v>
      </c>
      <c r="E17" s="206">
        <f t="shared" si="2"/>
        <v>20</v>
      </c>
      <c r="F17" s="186">
        <v>9</v>
      </c>
      <c r="G17" s="186">
        <v>20</v>
      </c>
      <c r="H17" s="192">
        <v>0</v>
      </c>
      <c r="I17" s="192">
        <v>0</v>
      </c>
      <c r="J17" s="192">
        <v>0</v>
      </c>
      <c r="K17" s="193">
        <v>0</v>
      </c>
      <c r="L17" s="20"/>
    </row>
    <row r="18" spans="2:12" ht="27" customHeight="1">
      <c r="B18" s="4" t="s">
        <v>56</v>
      </c>
      <c r="C18" s="4"/>
      <c r="D18" s="206">
        <f t="shared" si="1"/>
        <v>33</v>
      </c>
      <c r="E18" s="206">
        <f t="shared" si="2"/>
        <v>589</v>
      </c>
      <c r="F18" s="186">
        <v>33</v>
      </c>
      <c r="G18" s="186">
        <v>589</v>
      </c>
      <c r="H18" s="192">
        <v>0</v>
      </c>
      <c r="I18" s="192">
        <v>0</v>
      </c>
      <c r="J18" s="192">
        <v>0</v>
      </c>
      <c r="K18" s="193">
        <v>0</v>
      </c>
      <c r="L18" s="20"/>
    </row>
    <row r="19" spans="2:12" ht="27" customHeight="1">
      <c r="B19" s="4" t="s">
        <v>57</v>
      </c>
      <c r="C19" s="4"/>
      <c r="D19" s="206">
        <f t="shared" si="1"/>
        <v>200</v>
      </c>
      <c r="E19" s="206">
        <f t="shared" si="2"/>
        <v>11279</v>
      </c>
      <c r="F19" s="186">
        <v>200</v>
      </c>
      <c r="G19" s="186">
        <v>11279</v>
      </c>
      <c r="H19" s="192">
        <v>0</v>
      </c>
      <c r="I19" s="192">
        <v>0</v>
      </c>
      <c r="J19" s="192">
        <v>0</v>
      </c>
      <c r="K19" s="193">
        <v>0</v>
      </c>
      <c r="L19" s="20"/>
    </row>
    <row r="20" spans="2:12" ht="27" customHeight="1">
      <c r="B20" s="4" t="s">
        <v>58</v>
      </c>
      <c r="C20" s="4"/>
      <c r="D20" s="206">
        <f t="shared" si="1"/>
        <v>48</v>
      </c>
      <c r="E20" s="206">
        <f t="shared" si="2"/>
        <v>185</v>
      </c>
      <c r="F20" s="186">
        <v>48</v>
      </c>
      <c r="G20" s="186">
        <v>185</v>
      </c>
      <c r="H20" s="192">
        <v>0</v>
      </c>
      <c r="I20" s="192">
        <v>0</v>
      </c>
      <c r="J20" s="192">
        <v>0</v>
      </c>
      <c r="K20" s="193">
        <v>0</v>
      </c>
      <c r="L20" s="20"/>
    </row>
    <row r="21" spans="2:12" ht="27" customHeight="1">
      <c r="B21" s="4" t="s">
        <v>59</v>
      </c>
      <c r="C21" s="4"/>
      <c r="D21" s="206">
        <f t="shared" si="1"/>
        <v>22</v>
      </c>
      <c r="E21" s="206">
        <f t="shared" si="2"/>
        <v>121</v>
      </c>
      <c r="F21" s="186">
        <v>22</v>
      </c>
      <c r="G21" s="186">
        <v>121</v>
      </c>
      <c r="H21" s="192">
        <v>0</v>
      </c>
      <c r="I21" s="192">
        <v>0</v>
      </c>
      <c r="J21" s="192">
        <v>0</v>
      </c>
      <c r="K21" s="193">
        <v>0</v>
      </c>
      <c r="L21" s="20"/>
    </row>
    <row r="22" spans="2:12" ht="27" customHeight="1">
      <c r="B22" s="4" t="s">
        <v>60</v>
      </c>
      <c r="C22" s="4"/>
      <c r="D22" s="204">
        <f t="shared" si="1"/>
        <v>1</v>
      </c>
      <c r="E22" s="204">
        <f t="shared" si="2"/>
        <v>3</v>
      </c>
      <c r="F22" s="192">
        <v>1</v>
      </c>
      <c r="G22" s="192">
        <v>3</v>
      </c>
      <c r="H22" s="192">
        <v>0</v>
      </c>
      <c r="I22" s="192">
        <v>0</v>
      </c>
      <c r="J22" s="192">
        <v>0</v>
      </c>
      <c r="K22" s="193">
        <v>0</v>
      </c>
      <c r="L22" s="20"/>
    </row>
    <row r="23" spans="2:12" ht="27" customHeight="1">
      <c r="B23" s="4" t="s">
        <v>61</v>
      </c>
      <c r="C23" s="4"/>
      <c r="D23" s="204">
        <f t="shared" si="1"/>
        <v>1</v>
      </c>
      <c r="E23" s="204">
        <f t="shared" si="2"/>
        <v>3</v>
      </c>
      <c r="F23" s="192">
        <v>1</v>
      </c>
      <c r="G23" s="192">
        <v>3</v>
      </c>
      <c r="H23" s="192">
        <v>0</v>
      </c>
      <c r="I23" s="192">
        <v>0</v>
      </c>
      <c r="J23" s="192">
        <v>0</v>
      </c>
      <c r="K23" s="193">
        <v>0</v>
      </c>
      <c r="L23" s="20"/>
    </row>
    <row r="24" spans="2:12" ht="27" customHeight="1">
      <c r="B24" s="4" t="s">
        <v>62</v>
      </c>
      <c r="C24" s="4"/>
      <c r="D24" s="206">
        <f t="shared" si="1"/>
        <v>35</v>
      </c>
      <c r="E24" s="206">
        <f t="shared" si="2"/>
        <v>169</v>
      </c>
      <c r="F24" s="186">
        <v>35</v>
      </c>
      <c r="G24" s="186">
        <v>169</v>
      </c>
      <c r="H24" s="186">
        <v>0</v>
      </c>
      <c r="I24" s="186">
        <v>0</v>
      </c>
      <c r="J24" s="192">
        <v>0</v>
      </c>
      <c r="K24" s="193">
        <v>0</v>
      </c>
      <c r="L24" s="20"/>
    </row>
    <row r="25" spans="2:12" ht="27" customHeight="1">
      <c r="B25" s="4" t="s">
        <v>63</v>
      </c>
      <c r="C25" s="4"/>
      <c r="D25" s="206">
        <f t="shared" si="1"/>
        <v>12</v>
      </c>
      <c r="E25" s="206">
        <f t="shared" si="2"/>
        <v>48</v>
      </c>
      <c r="F25" s="186">
        <v>9</v>
      </c>
      <c r="G25" s="186">
        <v>42</v>
      </c>
      <c r="H25" s="192">
        <v>3</v>
      </c>
      <c r="I25" s="192">
        <v>6</v>
      </c>
      <c r="J25" s="192">
        <v>0</v>
      </c>
      <c r="K25" s="193">
        <v>0</v>
      </c>
      <c r="L25" s="20"/>
    </row>
    <row r="26" spans="1:12" ht="27" customHeight="1">
      <c r="A26" s="60"/>
      <c r="B26" s="56" t="s">
        <v>374</v>
      </c>
      <c r="C26" s="54"/>
      <c r="D26" s="207">
        <f t="shared" si="1"/>
        <v>5</v>
      </c>
      <c r="E26" s="207">
        <f t="shared" si="2"/>
        <v>22</v>
      </c>
      <c r="F26" s="188">
        <v>5</v>
      </c>
      <c r="G26" s="188">
        <v>22</v>
      </c>
      <c r="H26" s="194">
        <v>0</v>
      </c>
      <c r="I26" s="194">
        <v>0</v>
      </c>
      <c r="J26" s="194">
        <v>0</v>
      </c>
      <c r="K26" s="195">
        <v>0</v>
      </c>
      <c r="L26" s="20"/>
    </row>
    <row r="27" spans="1:11" s="15" customFormat="1" ht="16.5" customHeight="1">
      <c r="A27" s="119" t="s">
        <v>268</v>
      </c>
      <c r="C27" s="119"/>
      <c r="K27" s="2" t="s">
        <v>311</v>
      </c>
    </row>
    <row r="28" spans="1:11" s="15" customFormat="1" ht="13.5">
      <c r="A28" s="119" t="s">
        <v>383</v>
      </c>
      <c r="C28" s="119"/>
      <c r="K28" s="2"/>
    </row>
    <row r="30" ht="13.5">
      <c r="D30" s="72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12.50390625" style="1" customWidth="1"/>
    <col min="2" max="2" width="5.00390625" style="1" customWidth="1"/>
    <col min="3" max="8" width="9.25390625" style="1" customWidth="1"/>
    <col min="9" max="9" width="17.125" style="1" customWidth="1"/>
    <col min="10" max="16384" width="9.00390625" style="1" customWidth="1"/>
  </cols>
  <sheetData>
    <row r="1" ht="18.75" customHeight="1">
      <c r="A1" s="1" t="s">
        <v>399</v>
      </c>
    </row>
    <row r="2" ht="13.5">
      <c r="I2" s="21" t="str">
        <f>'1(1) 試験検査の実施件数'!$P$4</f>
        <v>平成25年度</v>
      </c>
    </row>
    <row r="3" spans="1:9" ht="24" customHeight="1">
      <c r="A3" s="396" t="s">
        <v>166</v>
      </c>
      <c r="B3" s="368"/>
      <c r="C3" s="368" t="s">
        <v>127</v>
      </c>
      <c r="D3" s="368"/>
      <c r="E3" s="368" t="s">
        <v>167</v>
      </c>
      <c r="F3" s="368"/>
      <c r="G3" s="406" t="s">
        <v>138</v>
      </c>
      <c r="H3" s="406"/>
      <c r="I3" s="413" t="s">
        <v>139</v>
      </c>
    </row>
    <row r="4" spans="1:9" ht="24" customHeight="1">
      <c r="A4" s="404"/>
      <c r="B4" s="405"/>
      <c r="C4" s="39" t="s">
        <v>215</v>
      </c>
      <c r="D4" s="39" t="s">
        <v>137</v>
      </c>
      <c r="E4" s="39" t="s">
        <v>215</v>
      </c>
      <c r="F4" s="39" t="s">
        <v>137</v>
      </c>
      <c r="G4" s="39" t="s">
        <v>215</v>
      </c>
      <c r="H4" s="39" t="s">
        <v>137</v>
      </c>
      <c r="I4" s="414"/>
    </row>
    <row r="5" spans="1:9" s="15" customFormat="1" ht="24" customHeight="1">
      <c r="A5" s="393" t="s">
        <v>127</v>
      </c>
      <c r="B5" s="42" t="s">
        <v>140</v>
      </c>
      <c r="C5" s="208">
        <f aca="true" t="shared" si="0" ref="C5:H6">SUM(C7,C9,C11,C13,C15,C17,C19,C21)</f>
        <v>159</v>
      </c>
      <c r="D5" s="208">
        <f t="shared" si="0"/>
        <v>12373</v>
      </c>
      <c r="E5" s="208">
        <f t="shared" si="0"/>
        <v>159</v>
      </c>
      <c r="F5" s="208">
        <f t="shared" si="0"/>
        <v>12373</v>
      </c>
      <c r="G5" s="209">
        <f t="shared" si="0"/>
        <v>0</v>
      </c>
      <c r="H5" s="209">
        <f t="shared" si="0"/>
        <v>0</v>
      </c>
      <c r="I5" s="411" t="s">
        <v>447</v>
      </c>
    </row>
    <row r="6" spans="1:9" s="16" customFormat="1" ht="24" customHeight="1">
      <c r="A6" s="415"/>
      <c r="B6" s="47" t="s">
        <v>141</v>
      </c>
      <c r="C6" s="210">
        <f t="shared" si="0"/>
        <v>65</v>
      </c>
      <c r="D6" s="210">
        <f t="shared" si="0"/>
        <v>65</v>
      </c>
      <c r="E6" s="210">
        <f t="shared" si="0"/>
        <v>65</v>
      </c>
      <c r="F6" s="210">
        <f t="shared" si="0"/>
        <v>65</v>
      </c>
      <c r="G6" s="210">
        <f t="shared" si="0"/>
        <v>0</v>
      </c>
      <c r="H6" s="210">
        <f t="shared" si="0"/>
        <v>0</v>
      </c>
      <c r="I6" s="412"/>
    </row>
    <row r="7" spans="1:9" s="15" customFormat="1" ht="24" customHeight="1">
      <c r="A7" s="393" t="s">
        <v>142</v>
      </c>
      <c r="B7" s="44" t="s">
        <v>143</v>
      </c>
      <c r="C7" s="262">
        <f>E7+G7</f>
        <v>49</v>
      </c>
      <c r="D7" s="262">
        <f>F7+H7</f>
        <v>3865</v>
      </c>
      <c r="E7" s="270">
        <v>49</v>
      </c>
      <c r="F7" s="270">
        <v>3865</v>
      </c>
      <c r="G7" s="211">
        <v>0</v>
      </c>
      <c r="H7" s="211">
        <v>0</v>
      </c>
      <c r="I7" s="71"/>
    </row>
    <row r="8" spans="1:9" s="16" customFormat="1" ht="24" customHeight="1">
      <c r="A8" s="360"/>
      <c r="B8" s="43" t="s">
        <v>144</v>
      </c>
      <c r="C8" s="263">
        <f aca="true" t="shared" si="1" ref="C8:C22">E8+G8</f>
        <v>0</v>
      </c>
      <c r="D8" s="263">
        <f aca="true" t="shared" si="2" ref="D8:D22">F8+H8</f>
        <v>0</v>
      </c>
      <c r="E8" s="276">
        <v>0</v>
      </c>
      <c r="F8" s="276">
        <v>0</v>
      </c>
      <c r="G8" s="212">
        <v>0</v>
      </c>
      <c r="H8" s="212">
        <v>0</v>
      </c>
      <c r="I8" s="271"/>
    </row>
    <row r="9" spans="1:9" s="15" customFormat="1" ht="24" customHeight="1">
      <c r="A9" s="360" t="s">
        <v>145</v>
      </c>
      <c r="B9" s="44" t="s">
        <v>143</v>
      </c>
      <c r="C9" s="262">
        <f t="shared" si="1"/>
        <v>88</v>
      </c>
      <c r="D9" s="262">
        <f t="shared" si="2"/>
        <v>6965</v>
      </c>
      <c r="E9" s="270">
        <v>88</v>
      </c>
      <c r="F9" s="270">
        <v>6965</v>
      </c>
      <c r="G9" s="270">
        <v>0</v>
      </c>
      <c r="H9" s="270">
        <v>0</v>
      </c>
      <c r="I9" s="45"/>
    </row>
    <row r="10" spans="1:9" s="16" customFormat="1" ht="24" customHeight="1">
      <c r="A10" s="360"/>
      <c r="B10" s="43" t="s">
        <v>144</v>
      </c>
      <c r="C10" s="263">
        <f t="shared" si="1"/>
        <v>0</v>
      </c>
      <c r="D10" s="263">
        <f t="shared" si="2"/>
        <v>0</v>
      </c>
      <c r="E10" s="276">
        <v>0</v>
      </c>
      <c r="F10" s="276">
        <v>0</v>
      </c>
      <c r="G10" s="212">
        <v>0</v>
      </c>
      <c r="H10" s="212">
        <v>0</v>
      </c>
      <c r="I10" s="45"/>
    </row>
    <row r="11" spans="1:9" s="15" customFormat="1" ht="24" customHeight="1">
      <c r="A11" s="360" t="s">
        <v>246</v>
      </c>
      <c r="B11" s="44" t="s">
        <v>143</v>
      </c>
      <c r="C11" s="264">
        <f t="shared" si="1"/>
        <v>0</v>
      </c>
      <c r="D11" s="262">
        <f t="shared" si="2"/>
        <v>0</v>
      </c>
      <c r="E11" s="211">
        <v>0</v>
      </c>
      <c r="F11" s="270">
        <v>0</v>
      </c>
      <c r="G11" s="211">
        <v>0</v>
      </c>
      <c r="H11" s="211">
        <v>0</v>
      </c>
      <c r="I11" s="45"/>
    </row>
    <row r="12" spans="1:9" s="16" customFormat="1" ht="24" customHeight="1">
      <c r="A12" s="360"/>
      <c r="B12" s="43" t="s">
        <v>144</v>
      </c>
      <c r="C12" s="263">
        <f t="shared" si="1"/>
        <v>0</v>
      </c>
      <c r="D12" s="263">
        <f t="shared" si="2"/>
        <v>0</v>
      </c>
      <c r="E12" s="276">
        <v>0</v>
      </c>
      <c r="F12" s="276">
        <v>0</v>
      </c>
      <c r="G12" s="212">
        <v>0</v>
      </c>
      <c r="H12" s="212">
        <v>0</v>
      </c>
      <c r="I12" s="45"/>
    </row>
    <row r="13" spans="1:9" s="15" customFormat="1" ht="24" customHeight="1">
      <c r="A13" s="360" t="s">
        <v>363</v>
      </c>
      <c r="B13" s="44" t="s">
        <v>143</v>
      </c>
      <c r="C13" s="262">
        <f t="shared" si="1"/>
        <v>7</v>
      </c>
      <c r="D13" s="262">
        <f t="shared" si="2"/>
        <v>542</v>
      </c>
      <c r="E13" s="270">
        <v>7</v>
      </c>
      <c r="F13" s="270">
        <v>542</v>
      </c>
      <c r="G13" s="211">
        <v>0</v>
      </c>
      <c r="H13" s="211">
        <v>0</v>
      </c>
      <c r="I13" s="45"/>
    </row>
    <row r="14" spans="1:9" s="16" customFormat="1" ht="24" customHeight="1">
      <c r="A14" s="360"/>
      <c r="B14" s="43" t="s">
        <v>144</v>
      </c>
      <c r="C14" s="263">
        <f t="shared" si="1"/>
        <v>0</v>
      </c>
      <c r="D14" s="263">
        <f t="shared" si="2"/>
        <v>0</v>
      </c>
      <c r="E14" s="276">
        <v>0</v>
      </c>
      <c r="F14" s="276"/>
      <c r="G14" s="212">
        <v>0</v>
      </c>
      <c r="H14" s="212">
        <v>0</v>
      </c>
      <c r="I14" s="45"/>
    </row>
    <row r="15" spans="1:9" s="15" customFormat="1" ht="25.5" customHeight="1">
      <c r="A15" s="360" t="s">
        <v>364</v>
      </c>
      <c r="B15" s="44" t="s">
        <v>143</v>
      </c>
      <c r="C15" s="262">
        <f t="shared" si="1"/>
        <v>3</v>
      </c>
      <c r="D15" s="262">
        <f t="shared" si="2"/>
        <v>181</v>
      </c>
      <c r="E15" s="270">
        <v>3</v>
      </c>
      <c r="F15" s="270">
        <v>181</v>
      </c>
      <c r="G15" s="211">
        <v>0</v>
      </c>
      <c r="H15" s="211">
        <v>0</v>
      </c>
      <c r="I15" s="407"/>
    </row>
    <row r="16" spans="1:9" s="16" customFormat="1" ht="24" customHeight="1">
      <c r="A16" s="360"/>
      <c r="B16" s="43" t="s">
        <v>144</v>
      </c>
      <c r="C16" s="263">
        <f t="shared" si="1"/>
        <v>0</v>
      </c>
      <c r="D16" s="263">
        <f t="shared" si="2"/>
        <v>0</v>
      </c>
      <c r="E16" s="276">
        <v>0</v>
      </c>
      <c r="F16" s="276"/>
      <c r="G16" s="212">
        <v>0</v>
      </c>
      <c r="H16" s="212">
        <v>0</v>
      </c>
      <c r="I16" s="408"/>
    </row>
    <row r="17" spans="1:9" s="15" customFormat="1" ht="24" customHeight="1">
      <c r="A17" s="360" t="s">
        <v>247</v>
      </c>
      <c r="B17" s="44" t="s">
        <v>143</v>
      </c>
      <c r="C17" s="262">
        <f t="shared" si="1"/>
        <v>10</v>
      </c>
      <c r="D17" s="262">
        <f t="shared" si="2"/>
        <v>742</v>
      </c>
      <c r="E17" s="270">
        <v>10</v>
      </c>
      <c r="F17" s="270">
        <v>742</v>
      </c>
      <c r="G17" s="211">
        <v>0</v>
      </c>
      <c r="H17" s="211">
        <v>0</v>
      </c>
      <c r="I17" s="409"/>
    </row>
    <row r="18" spans="1:9" s="16" customFormat="1" ht="24" customHeight="1">
      <c r="A18" s="360"/>
      <c r="B18" s="43" t="s">
        <v>144</v>
      </c>
      <c r="C18" s="263">
        <f t="shared" si="1"/>
        <v>65</v>
      </c>
      <c r="D18" s="263">
        <f t="shared" si="2"/>
        <v>65</v>
      </c>
      <c r="E18" s="276">
        <v>65</v>
      </c>
      <c r="F18" s="276">
        <v>65</v>
      </c>
      <c r="G18" s="212">
        <v>0</v>
      </c>
      <c r="H18" s="212">
        <v>0</v>
      </c>
      <c r="I18" s="409"/>
    </row>
    <row r="19" spans="1:9" s="15" customFormat="1" ht="24" customHeight="1">
      <c r="A19" s="360" t="s">
        <v>446</v>
      </c>
      <c r="B19" s="44" t="s">
        <v>143</v>
      </c>
      <c r="C19" s="262">
        <f t="shared" si="1"/>
        <v>0</v>
      </c>
      <c r="D19" s="262">
        <f t="shared" si="2"/>
        <v>0</v>
      </c>
      <c r="E19" s="270">
        <v>0</v>
      </c>
      <c r="F19" s="270">
        <v>0</v>
      </c>
      <c r="G19" s="211">
        <v>0</v>
      </c>
      <c r="H19" s="211">
        <v>0</v>
      </c>
      <c r="I19" s="409"/>
    </row>
    <row r="20" spans="1:9" s="16" customFormat="1" ht="24" customHeight="1">
      <c r="A20" s="360"/>
      <c r="B20" s="43" t="s">
        <v>144</v>
      </c>
      <c r="C20" s="263">
        <f t="shared" si="1"/>
        <v>0</v>
      </c>
      <c r="D20" s="263">
        <f t="shared" si="2"/>
        <v>0</v>
      </c>
      <c r="E20" s="276">
        <v>0</v>
      </c>
      <c r="F20" s="276">
        <v>0</v>
      </c>
      <c r="G20" s="212">
        <v>0</v>
      </c>
      <c r="H20" s="212">
        <v>0</v>
      </c>
      <c r="I20" s="409"/>
    </row>
    <row r="21" spans="1:9" s="15" customFormat="1" ht="24" customHeight="1">
      <c r="A21" s="360" t="s">
        <v>264</v>
      </c>
      <c r="B21" s="44" t="s">
        <v>143</v>
      </c>
      <c r="C21" s="262">
        <f t="shared" si="1"/>
        <v>2</v>
      </c>
      <c r="D21" s="262">
        <f t="shared" si="2"/>
        <v>78</v>
      </c>
      <c r="E21" s="270">
        <v>2</v>
      </c>
      <c r="F21" s="270">
        <v>78</v>
      </c>
      <c r="G21" s="211">
        <v>0</v>
      </c>
      <c r="H21" s="211">
        <v>0</v>
      </c>
      <c r="I21" s="409"/>
    </row>
    <row r="22" spans="1:9" s="16" customFormat="1" ht="24" customHeight="1">
      <c r="A22" s="361"/>
      <c r="B22" s="62" t="s">
        <v>144</v>
      </c>
      <c r="C22" s="265">
        <f t="shared" si="1"/>
        <v>0</v>
      </c>
      <c r="D22" s="265">
        <f t="shared" si="2"/>
        <v>0</v>
      </c>
      <c r="E22" s="213">
        <v>0</v>
      </c>
      <c r="F22" s="213">
        <v>0</v>
      </c>
      <c r="G22" s="214">
        <v>0</v>
      </c>
      <c r="H22" s="214">
        <v>0</v>
      </c>
      <c r="I22" s="410"/>
    </row>
    <row r="23" ht="16.5" customHeight="1">
      <c r="I23" s="2" t="s">
        <v>311</v>
      </c>
    </row>
  </sheetData>
  <sheetProtection/>
  <mergeCells count="19">
    <mergeCell ref="A13:A14"/>
    <mergeCell ref="A15:A16"/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I15:I16"/>
    <mergeCell ref="I21:I22"/>
    <mergeCell ref="I5:I6"/>
    <mergeCell ref="I3:I4"/>
    <mergeCell ref="I17:I18"/>
    <mergeCell ref="I19:I20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3"/>
  <sheetViews>
    <sheetView zoomScalePageLayoutView="0" workbookViewId="0" topLeftCell="A61">
      <selection activeCell="A1" sqref="A1:IV16384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2.5" customHeight="1">
      <c r="A1" s="285" t="s">
        <v>400</v>
      </c>
      <c r="I1" s="20"/>
    </row>
    <row r="2" spans="1:20" ht="15.75" customHeight="1">
      <c r="A2" s="60"/>
      <c r="B2" s="143"/>
      <c r="C2" s="143"/>
      <c r="D2" s="143"/>
      <c r="E2" s="143"/>
      <c r="F2" s="143"/>
      <c r="G2" s="143"/>
      <c r="H2" s="143"/>
      <c r="I2" s="286" t="str">
        <f>'[2]1(1) 試験検査の実施件数'!$P$4</f>
        <v>平成25年度</v>
      </c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8" customHeight="1">
      <c r="B3" s="421" t="s">
        <v>146</v>
      </c>
      <c r="C3" s="422"/>
      <c r="D3" s="423"/>
      <c r="E3" s="145"/>
      <c r="F3" s="144" t="s">
        <v>147</v>
      </c>
      <c r="G3" s="144" t="s">
        <v>70</v>
      </c>
      <c r="H3" s="146" t="s">
        <v>71</v>
      </c>
      <c r="I3" s="147" t="s">
        <v>72</v>
      </c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 customHeight="1">
      <c r="A4" s="118"/>
      <c r="B4" s="353" t="s">
        <v>230</v>
      </c>
      <c r="C4" s="357"/>
      <c r="D4" s="427"/>
      <c r="E4" s="148"/>
      <c r="F4" s="217">
        <f>SUM(F5,F13,F17,F36,F42,F50,F60,F65,F78,F121,F123,F128,F131,F133)</f>
        <v>14066</v>
      </c>
      <c r="G4" s="217">
        <f>SUM(G5,G13,G17,G36,G42,G50,G60,G65,G78,G121,G123,G128,G131,G133)</f>
        <v>14060</v>
      </c>
      <c r="H4" s="217">
        <f>SUM(H5,H13,H17,H36,H42,H50,H60,H65,H78,H121,H123,H128,H131,H133)</f>
        <v>6</v>
      </c>
      <c r="I4" s="218">
        <f>SUM(I5,I13,I17,I36,I42,I50,I60,I65,I78,I121,I123,I128,I131,I133)</f>
        <v>0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20" ht="15" customHeight="1">
      <c r="B5" s="360" t="s">
        <v>64</v>
      </c>
      <c r="C5" s="360"/>
      <c r="D5" s="424"/>
      <c r="E5" s="150"/>
      <c r="F5" s="219">
        <f>SUM(F6:F12)</f>
        <v>74</v>
      </c>
      <c r="G5" s="220">
        <v>74</v>
      </c>
      <c r="H5" s="220">
        <v>0</v>
      </c>
      <c r="I5" s="202">
        <v>0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0" ht="15" customHeight="1">
      <c r="B6" s="215"/>
      <c r="C6" s="360" t="s">
        <v>205</v>
      </c>
      <c r="D6" s="424"/>
      <c r="E6" s="150"/>
      <c r="F6" s="221">
        <f>SUM(G6:I6)</f>
        <v>12</v>
      </c>
      <c r="G6" s="222">
        <v>12</v>
      </c>
      <c r="H6" s="222">
        <v>0</v>
      </c>
      <c r="I6" s="203">
        <v>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2:20" ht="15" customHeight="1">
      <c r="B7" s="4" t="s">
        <v>508</v>
      </c>
      <c r="C7" s="360" t="s">
        <v>206</v>
      </c>
      <c r="D7" s="360"/>
      <c r="E7" s="149"/>
      <c r="F7" s="221">
        <f aca="true" t="shared" si="0" ref="F7:F12">SUM(G7:I7)</f>
        <v>12</v>
      </c>
      <c r="G7" s="222">
        <v>12</v>
      </c>
      <c r="H7" s="222">
        <v>0</v>
      </c>
      <c r="I7" s="203"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ht="15" customHeight="1">
      <c r="B8" s="4" t="s">
        <v>509</v>
      </c>
      <c r="C8" s="360" t="s">
        <v>73</v>
      </c>
      <c r="D8" s="360"/>
      <c r="E8" s="149"/>
      <c r="F8" s="221">
        <f t="shared" si="0"/>
        <v>18</v>
      </c>
      <c r="G8" s="222">
        <v>18</v>
      </c>
      <c r="H8" s="222">
        <v>0</v>
      </c>
      <c r="I8" s="203"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15" customHeight="1">
      <c r="B9" s="215"/>
      <c r="C9" s="360" t="s">
        <v>74</v>
      </c>
      <c r="D9" s="360"/>
      <c r="E9" s="149"/>
      <c r="F9" s="221">
        <f t="shared" si="0"/>
        <v>6</v>
      </c>
      <c r="G9" s="222">
        <v>6</v>
      </c>
      <c r="H9" s="222">
        <v>0</v>
      </c>
      <c r="I9" s="203">
        <v>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5" customHeight="1">
      <c r="B10" s="215"/>
      <c r="C10" s="360" t="s">
        <v>75</v>
      </c>
      <c r="D10" s="360"/>
      <c r="E10" s="149"/>
      <c r="F10" s="221">
        <f t="shared" si="0"/>
        <v>26</v>
      </c>
      <c r="G10" s="222">
        <v>26</v>
      </c>
      <c r="H10" s="222">
        <v>0</v>
      </c>
      <c r="I10" s="203">
        <v>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2:20" ht="15" customHeight="1">
      <c r="B11" s="215"/>
      <c r="C11" s="360" t="s">
        <v>448</v>
      </c>
      <c r="D11" s="360"/>
      <c r="E11" s="149"/>
      <c r="F11" s="221">
        <f t="shared" si="0"/>
        <v>0</v>
      </c>
      <c r="G11" s="222">
        <v>0</v>
      </c>
      <c r="H11" s="222">
        <v>0</v>
      </c>
      <c r="I11" s="203">
        <v>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5" customHeight="1">
      <c r="B12" s="215"/>
      <c r="C12" s="360" t="s">
        <v>82</v>
      </c>
      <c r="D12" s="424"/>
      <c r="E12" s="149"/>
      <c r="F12" s="221">
        <f t="shared" si="0"/>
        <v>0</v>
      </c>
      <c r="G12" s="222">
        <v>0</v>
      </c>
      <c r="H12" s="223">
        <v>0</v>
      </c>
      <c r="I12" s="224">
        <v>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15" customHeight="1">
      <c r="B13" s="425" t="s">
        <v>259</v>
      </c>
      <c r="C13" s="426"/>
      <c r="D13" s="426"/>
      <c r="E13" s="152"/>
      <c r="F13" s="221">
        <f>SUM(F14:F16)</f>
        <v>97</v>
      </c>
      <c r="G13" s="222">
        <v>97</v>
      </c>
      <c r="H13" s="222">
        <v>0</v>
      </c>
      <c r="I13" s="203">
        <v>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15" customHeight="1">
      <c r="B14" s="216"/>
      <c r="C14" s="360" t="s">
        <v>379</v>
      </c>
      <c r="D14" s="360"/>
      <c r="E14" s="149"/>
      <c r="F14" s="221">
        <f>SUM(G14:I14)</f>
        <v>68</v>
      </c>
      <c r="G14" s="222">
        <v>68</v>
      </c>
      <c r="H14" s="222">
        <v>0</v>
      </c>
      <c r="I14" s="203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0" ht="15" customHeight="1">
      <c r="B15" s="216"/>
      <c r="C15" s="360" t="s">
        <v>449</v>
      </c>
      <c r="D15" s="360"/>
      <c r="E15" s="149"/>
      <c r="F15" s="221">
        <f>SUM(G15:I15)</f>
        <v>26</v>
      </c>
      <c r="G15" s="222">
        <v>26</v>
      </c>
      <c r="H15" s="222">
        <v>0</v>
      </c>
      <c r="I15" s="203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2:20" ht="15" customHeight="1">
      <c r="B16" s="216"/>
      <c r="C16" s="360" t="s">
        <v>439</v>
      </c>
      <c r="D16" s="360"/>
      <c r="E16" s="149"/>
      <c r="F16" s="221">
        <f>SUM(G16:I16)</f>
        <v>3</v>
      </c>
      <c r="G16" s="222">
        <v>3</v>
      </c>
      <c r="H16" s="222">
        <v>0</v>
      </c>
      <c r="I16" s="203"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0" ht="15" customHeight="1">
      <c r="B17" s="360" t="s">
        <v>65</v>
      </c>
      <c r="C17" s="360"/>
      <c r="D17" s="424"/>
      <c r="E17" s="150"/>
      <c r="F17" s="221">
        <f>SUM(F18:F35)</f>
        <v>429</v>
      </c>
      <c r="G17" s="222">
        <v>429</v>
      </c>
      <c r="H17" s="222">
        <v>0</v>
      </c>
      <c r="I17" s="203">
        <v>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15" customHeight="1">
      <c r="B18" s="215"/>
      <c r="C18" s="360" t="s">
        <v>76</v>
      </c>
      <c r="D18" s="424"/>
      <c r="E18" s="150"/>
      <c r="F18" s="221">
        <f aca="true" t="shared" si="1" ref="F18:F35">SUM(G18:I18)</f>
        <v>108</v>
      </c>
      <c r="G18" s="222">
        <v>108</v>
      </c>
      <c r="H18" s="222">
        <v>0</v>
      </c>
      <c r="I18" s="203">
        <v>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2:20" ht="15" customHeight="1">
      <c r="B19" s="215"/>
      <c r="C19" s="360" t="s">
        <v>77</v>
      </c>
      <c r="D19" s="360"/>
      <c r="E19" s="149"/>
      <c r="F19" s="221">
        <f t="shared" si="1"/>
        <v>66</v>
      </c>
      <c r="G19" s="222">
        <v>66</v>
      </c>
      <c r="H19" s="222">
        <v>0</v>
      </c>
      <c r="I19" s="203">
        <v>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15" customHeight="1">
      <c r="B20" s="215"/>
      <c r="C20" s="360" t="s">
        <v>78</v>
      </c>
      <c r="D20" s="360"/>
      <c r="E20" s="149"/>
      <c r="F20" s="221">
        <f t="shared" si="1"/>
        <v>0</v>
      </c>
      <c r="G20" s="223" t="s">
        <v>487</v>
      </c>
      <c r="H20" s="222">
        <v>0</v>
      </c>
      <c r="I20" s="203"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2:20" ht="15" customHeight="1">
      <c r="B21" s="215"/>
      <c r="C21" s="360" t="s">
        <v>79</v>
      </c>
      <c r="D21" s="360"/>
      <c r="E21" s="149"/>
      <c r="F21" s="221">
        <f t="shared" si="1"/>
        <v>44</v>
      </c>
      <c r="G21" s="222">
        <v>44</v>
      </c>
      <c r="H21" s="222">
        <v>0</v>
      </c>
      <c r="I21" s="203">
        <v>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5" customHeight="1">
      <c r="B22" s="215"/>
      <c r="C22" s="360" t="s">
        <v>80</v>
      </c>
      <c r="D22" s="360"/>
      <c r="E22" s="149"/>
      <c r="F22" s="221">
        <f t="shared" si="1"/>
        <v>27</v>
      </c>
      <c r="G22" s="222">
        <v>27</v>
      </c>
      <c r="H22" s="222">
        <v>0</v>
      </c>
      <c r="I22" s="203">
        <v>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0" ht="15" customHeight="1">
      <c r="B23" s="151"/>
      <c r="C23" s="416" t="s">
        <v>81</v>
      </c>
      <c r="D23" s="416"/>
      <c r="E23" s="149"/>
      <c r="F23" s="221">
        <f t="shared" si="1"/>
        <v>20</v>
      </c>
      <c r="G23" s="222">
        <v>20</v>
      </c>
      <c r="H23" s="222">
        <v>0</v>
      </c>
      <c r="I23" s="203">
        <v>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15" customHeight="1">
      <c r="B24" s="151"/>
      <c r="C24" s="416" t="s">
        <v>510</v>
      </c>
      <c r="D24" s="416"/>
      <c r="E24" s="149"/>
      <c r="F24" s="221">
        <f t="shared" si="1"/>
        <v>64</v>
      </c>
      <c r="G24" s="222">
        <v>64</v>
      </c>
      <c r="H24" s="222">
        <v>0</v>
      </c>
      <c r="I24" s="203"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2:20" ht="15" customHeight="1">
      <c r="B25" s="151"/>
      <c r="C25" s="364" t="s">
        <v>511</v>
      </c>
      <c r="D25" s="364"/>
      <c r="E25" s="149"/>
      <c r="F25" s="221">
        <f t="shared" si="1"/>
        <v>18</v>
      </c>
      <c r="G25" s="222">
        <v>18</v>
      </c>
      <c r="H25" s="222">
        <v>0</v>
      </c>
      <c r="I25" s="203">
        <v>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2:20" ht="15" customHeight="1">
      <c r="B26" s="151"/>
      <c r="C26" s="416" t="s">
        <v>365</v>
      </c>
      <c r="D26" s="416"/>
      <c r="E26" s="149"/>
      <c r="F26" s="221">
        <f t="shared" si="1"/>
        <v>31</v>
      </c>
      <c r="G26" s="222">
        <v>31</v>
      </c>
      <c r="H26" s="222">
        <v>0</v>
      </c>
      <c r="I26" s="203"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2:20" ht="15" customHeight="1">
      <c r="B27" s="151"/>
      <c r="C27" s="416" t="s">
        <v>512</v>
      </c>
      <c r="D27" s="416"/>
      <c r="E27" s="149"/>
      <c r="F27" s="221">
        <f t="shared" si="1"/>
        <v>0</v>
      </c>
      <c r="G27" s="223">
        <v>0</v>
      </c>
      <c r="H27" s="222">
        <v>0</v>
      </c>
      <c r="I27" s="203">
        <v>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15" customHeight="1">
      <c r="B28" s="151"/>
      <c r="C28" s="416" t="s">
        <v>513</v>
      </c>
      <c r="D28" s="416"/>
      <c r="E28" s="153"/>
      <c r="F28" s="221">
        <f t="shared" si="1"/>
        <v>0</v>
      </c>
      <c r="G28" s="222">
        <v>0</v>
      </c>
      <c r="H28" s="222">
        <v>0</v>
      </c>
      <c r="I28" s="203"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5" customHeight="1">
      <c r="B29" s="151"/>
      <c r="C29" s="416" t="s">
        <v>514</v>
      </c>
      <c r="D29" s="416"/>
      <c r="E29" s="153"/>
      <c r="F29" s="221">
        <f t="shared" si="1"/>
        <v>0</v>
      </c>
      <c r="G29" s="222">
        <v>0</v>
      </c>
      <c r="H29" s="222">
        <v>0</v>
      </c>
      <c r="I29" s="203">
        <v>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15" customHeight="1">
      <c r="B30" s="151"/>
      <c r="C30" s="416" t="s">
        <v>515</v>
      </c>
      <c r="D30" s="416"/>
      <c r="E30" s="149"/>
      <c r="F30" s="221">
        <f t="shared" si="1"/>
        <v>9</v>
      </c>
      <c r="G30" s="222">
        <v>9</v>
      </c>
      <c r="H30" s="222">
        <v>0</v>
      </c>
      <c r="I30" s="203">
        <v>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2:20" ht="15" customHeight="1">
      <c r="B31" s="151"/>
      <c r="C31" s="416" t="s">
        <v>516</v>
      </c>
      <c r="D31" s="416"/>
      <c r="E31" s="149"/>
      <c r="F31" s="221">
        <f t="shared" si="1"/>
        <v>5</v>
      </c>
      <c r="G31" s="222">
        <v>5</v>
      </c>
      <c r="H31" s="222">
        <v>0</v>
      </c>
      <c r="I31" s="203">
        <v>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2:20" ht="15" customHeight="1">
      <c r="B32" s="151"/>
      <c r="C32" s="416" t="s">
        <v>517</v>
      </c>
      <c r="D32" s="416"/>
      <c r="E32" s="149"/>
      <c r="F32" s="221">
        <f t="shared" si="1"/>
        <v>5</v>
      </c>
      <c r="G32" s="222">
        <v>5</v>
      </c>
      <c r="H32" s="222">
        <v>0</v>
      </c>
      <c r="I32" s="203"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20" ht="15" customHeight="1">
      <c r="B33" s="151"/>
      <c r="C33" s="416" t="s">
        <v>518</v>
      </c>
      <c r="D33" s="416"/>
      <c r="E33" s="149"/>
      <c r="F33" s="221">
        <f t="shared" si="1"/>
        <v>0</v>
      </c>
      <c r="G33" s="222">
        <v>0</v>
      </c>
      <c r="H33" s="222">
        <v>0</v>
      </c>
      <c r="I33" s="203">
        <v>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2:20" ht="15" customHeight="1">
      <c r="B34" s="151"/>
      <c r="C34" s="416" t="s">
        <v>519</v>
      </c>
      <c r="D34" s="416"/>
      <c r="E34" s="149"/>
      <c r="F34" s="221">
        <f t="shared" si="1"/>
        <v>7</v>
      </c>
      <c r="G34" s="222">
        <v>7</v>
      </c>
      <c r="H34" s="222">
        <v>0</v>
      </c>
      <c r="I34" s="203"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2:20" ht="15" customHeight="1">
      <c r="B35" s="151"/>
      <c r="C35" s="360" t="s">
        <v>520</v>
      </c>
      <c r="D35" s="360"/>
      <c r="E35" s="149"/>
      <c r="F35" s="221">
        <f t="shared" si="1"/>
        <v>25</v>
      </c>
      <c r="G35" s="223">
        <v>25</v>
      </c>
      <c r="H35" s="222">
        <v>0</v>
      </c>
      <c r="I35" s="203"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2:20" ht="15" customHeight="1">
      <c r="B36" s="416" t="s">
        <v>66</v>
      </c>
      <c r="C36" s="416"/>
      <c r="D36" s="417"/>
      <c r="E36" s="150"/>
      <c r="F36" s="221">
        <f>SUM(F37:F41)</f>
        <v>0</v>
      </c>
      <c r="G36" s="222">
        <v>0</v>
      </c>
      <c r="H36" s="222">
        <v>0</v>
      </c>
      <c r="I36" s="203"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2:20" ht="15" customHeight="1">
      <c r="B37" s="151"/>
      <c r="C37" s="416" t="s">
        <v>83</v>
      </c>
      <c r="D37" s="416"/>
      <c r="E37" s="149"/>
      <c r="F37" s="221">
        <f>SUM(G37:I37)</f>
        <v>0</v>
      </c>
      <c r="G37" s="223">
        <v>0</v>
      </c>
      <c r="H37" s="222">
        <v>0</v>
      </c>
      <c r="I37" s="203"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2:20" ht="15" customHeight="1">
      <c r="B38" s="151"/>
      <c r="C38" s="416" t="s">
        <v>84</v>
      </c>
      <c r="D38" s="416"/>
      <c r="E38" s="149"/>
      <c r="F38" s="221">
        <f>SUM(G38:I38)</f>
        <v>0</v>
      </c>
      <c r="G38" s="223">
        <v>0</v>
      </c>
      <c r="H38" s="222">
        <v>0</v>
      </c>
      <c r="I38" s="203"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2:20" ht="15" customHeight="1">
      <c r="B39" s="151"/>
      <c r="C39" s="416" t="s">
        <v>85</v>
      </c>
      <c r="D39" s="416"/>
      <c r="E39" s="149"/>
      <c r="F39" s="221">
        <f>SUM(G39:I39)</f>
        <v>0</v>
      </c>
      <c r="G39" s="223">
        <v>0</v>
      </c>
      <c r="H39" s="222">
        <v>0</v>
      </c>
      <c r="I39" s="203">
        <v>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5" customHeight="1">
      <c r="B40" s="151"/>
      <c r="C40" s="416" t="s">
        <v>86</v>
      </c>
      <c r="D40" s="416"/>
      <c r="E40" s="149"/>
      <c r="F40" s="221">
        <f>SUM(G40:I40)</f>
        <v>0</v>
      </c>
      <c r="G40" s="223">
        <v>0</v>
      </c>
      <c r="H40" s="222">
        <v>0</v>
      </c>
      <c r="I40" s="203">
        <v>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5" customHeight="1">
      <c r="B41" s="151"/>
      <c r="C41" s="416" t="s">
        <v>82</v>
      </c>
      <c r="D41" s="416"/>
      <c r="E41" s="149"/>
      <c r="F41" s="221">
        <f>SUM(G41:I41)</f>
        <v>0</v>
      </c>
      <c r="G41" s="223">
        <v>0</v>
      </c>
      <c r="H41" s="222">
        <v>0</v>
      </c>
      <c r="I41" s="203">
        <v>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5" customHeight="1">
      <c r="B42" s="416" t="s">
        <v>67</v>
      </c>
      <c r="C42" s="416"/>
      <c r="D42" s="417"/>
      <c r="E42" s="150"/>
      <c r="F42" s="221">
        <f>F43+F45</f>
        <v>42</v>
      </c>
      <c r="G42" s="222">
        <v>42</v>
      </c>
      <c r="H42" s="222">
        <v>0</v>
      </c>
      <c r="I42" s="203">
        <v>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5" customHeight="1">
      <c r="B43" s="149"/>
      <c r="C43" s="418" t="s">
        <v>87</v>
      </c>
      <c r="D43" s="417"/>
      <c r="E43" s="150"/>
      <c r="F43" s="221">
        <f>F44</f>
        <v>18</v>
      </c>
      <c r="G43" s="222">
        <v>18</v>
      </c>
      <c r="H43" s="222">
        <v>0</v>
      </c>
      <c r="I43" s="203">
        <v>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5" customHeight="1">
      <c r="B44" s="149"/>
      <c r="C44" s="154"/>
      <c r="D44" s="149" t="s">
        <v>380</v>
      </c>
      <c r="E44" s="149"/>
      <c r="F44" s="221">
        <f>SUM(G44:I44)</f>
        <v>18</v>
      </c>
      <c r="G44" s="222">
        <v>18</v>
      </c>
      <c r="H44" s="222">
        <v>0</v>
      </c>
      <c r="I44" s="203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5" customHeight="1">
      <c r="B45" s="149"/>
      <c r="C45" s="418" t="s">
        <v>88</v>
      </c>
      <c r="D45" s="417"/>
      <c r="E45" s="150"/>
      <c r="F45" s="221">
        <f>SUM(F46:F49)</f>
        <v>24</v>
      </c>
      <c r="G45" s="223">
        <v>24</v>
      </c>
      <c r="H45" s="223">
        <v>0</v>
      </c>
      <c r="I45" s="224">
        <v>0</v>
      </c>
      <c r="J45" s="20"/>
      <c r="K45" s="20"/>
      <c r="L45" s="20"/>
      <c r="M45" s="20"/>
      <c r="N45" s="139"/>
      <c r="O45" s="20"/>
      <c r="P45" s="20"/>
      <c r="Q45" s="20"/>
      <c r="R45" s="20"/>
      <c r="S45" s="20"/>
      <c r="T45" s="20"/>
    </row>
    <row r="46" spans="2:20" ht="15" customHeight="1">
      <c r="B46" s="149"/>
      <c r="C46" s="154"/>
      <c r="D46" s="149" t="s">
        <v>89</v>
      </c>
      <c r="E46" s="149"/>
      <c r="F46" s="221">
        <f>SUM(G46:I46)</f>
        <v>8</v>
      </c>
      <c r="G46" s="222">
        <v>8</v>
      </c>
      <c r="H46" s="222">
        <v>0</v>
      </c>
      <c r="I46" s="203"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ht="15" customHeight="1">
      <c r="B47" s="149"/>
      <c r="C47" s="150"/>
      <c r="D47" s="149" t="s">
        <v>90</v>
      </c>
      <c r="E47" s="149"/>
      <c r="F47" s="221">
        <f>SUM(G47:I47)</f>
        <v>8</v>
      </c>
      <c r="G47" s="222">
        <v>8</v>
      </c>
      <c r="H47" s="222">
        <v>0</v>
      </c>
      <c r="I47" s="203"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ht="15" customHeight="1">
      <c r="B48" s="149"/>
      <c r="C48" s="150"/>
      <c r="D48" s="149" t="s">
        <v>445</v>
      </c>
      <c r="E48" s="149"/>
      <c r="F48" s="221">
        <f>SUM(G48:I48)</f>
        <v>8</v>
      </c>
      <c r="G48" s="222">
        <v>8</v>
      </c>
      <c r="H48" s="222">
        <v>0</v>
      </c>
      <c r="I48" s="203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2:20" ht="15" customHeight="1">
      <c r="B49" s="149"/>
      <c r="C49" s="150"/>
      <c r="D49" s="364" t="s">
        <v>370</v>
      </c>
      <c r="E49" s="419"/>
      <c r="F49" s="221">
        <f>SUM(G49:I49)</f>
        <v>0</v>
      </c>
      <c r="G49" s="222">
        <v>0</v>
      </c>
      <c r="H49" s="222">
        <v>0</v>
      </c>
      <c r="I49" s="203">
        <v>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2:20" ht="15" customHeight="1">
      <c r="B50" s="143" t="s">
        <v>410</v>
      </c>
      <c r="C50" s="154"/>
      <c r="D50" s="150"/>
      <c r="E50" s="150"/>
      <c r="F50" s="221">
        <f>SUM(F51:F59)</f>
        <v>22</v>
      </c>
      <c r="G50" s="223">
        <v>22</v>
      </c>
      <c r="H50" s="223">
        <v>0</v>
      </c>
      <c r="I50" s="224"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2:20" ht="15" customHeight="1">
      <c r="B51" s="149"/>
      <c r="C51" s="418" t="s">
        <v>454</v>
      </c>
      <c r="D51" s="417"/>
      <c r="E51" s="150"/>
      <c r="F51" s="221">
        <f aca="true" t="shared" si="2" ref="F51:F59">SUM(G51:I51)</f>
        <v>5</v>
      </c>
      <c r="G51" s="222">
        <v>5</v>
      </c>
      <c r="H51" s="222">
        <v>0</v>
      </c>
      <c r="I51" s="203">
        <v>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2:20" ht="15" customHeight="1">
      <c r="B52" s="149"/>
      <c r="C52" s="418" t="s">
        <v>89</v>
      </c>
      <c r="D52" s="417"/>
      <c r="E52" s="150"/>
      <c r="F52" s="221">
        <f t="shared" si="2"/>
        <v>4</v>
      </c>
      <c r="G52" s="222">
        <v>4</v>
      </c>
      <c r="H52" s="222">
        <v>0</v>
      </c>
      <c r="I52" s="203"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2:20" ht="15" customHeight="1">
      <c r="B53" s="149"/>
      <c r="C53" s="418" t="s">
        <v>370</v>
      </c>
      <c r="D53" s="417"/>
      <c r="E53" s="150"/>
      <c r="F53" s="221">
        <f t="shared" si="2"/>
        <v>2</v>
      </c>
      <c r="G53" s="222">
        <v>2</v>
      </c>
      <c r="H53" s="222">
        <v>0</v>
      </c>
      <c r="I53" s="203">
        <v>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2:20" ht="15" customHeight="1">
      <c r="B54" s="149"/>
      <c r="C54" s="364" t="s">
        <v>456</v>
      </c>
      <c r="D54" s="419"/>
      <c r="E54" s="150"/>
      <c r="F54" s="221">
        <f t="shared" si="2"/>
        <v>0</v>
      </c>
      <c r="G54" s="222">
        <v>0</v>
      </c>
      <c r="H54" s="222">
        <v>0</v>
      </c>
      <c r="I54" s="203"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2:20" ht="15" customHeight="1">
      <c r="B55" s="149"/>
      <c r="C55" s="364" t="s">
        <v>489</v>
      </c>
      <c r="D55" s="419"/>
      <c r="E55" s="150"/>
      <c r="F55" s="221">
        <f t="shared" si="2"/>
        <v>2</v>
      </c>
      <c r="G55" s="222">
        <v>2</v>
      </c>
      <c r="H55" s="222">
        <v>0</v>
      </c>
      <c r="I55" s="203"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2:20" ht="15" customHeight="1">
      <c r="B56" s="149"/>
      <c r="C56" s="364" t="s">
        <v>490</v>
      </c>
      <c r="D56" s="419"/>
      <c r="E56" s="150"/>
      <c r="F56" s="221">
        <f t="shared" si="2"/>
        <v>2</v>
      </c>
      <c r="G56" s="222">
        <v>2</v>
      </c>
      <c r="H56" s="222">
        <v>0</v>
      </c>
      <c r="I56" s="203">
        <v>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5" customHeight="1">
      <c r="B57" s="149"/>
      <c r="C57" s="418" t="s">
        <v>445</v>
      </c>
      <c r="D57" s="417"/>
      <c r="E57" s="150"/>
      <c r="F57" s="221">
        <f t="shared" si="2"/>
        <v>1</v>
      </c>
      <c r="G57" s="222">
        <v>1</v>
      </c>
      <c r="H57" s="222">
        <v>0</v>
      </c>
      <c r="I57" s="203">
        <v>0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5" customHeight="1">
      <c r="B58" s="149"/>
      <c r="C58" s="418" t="s">
        <v>90</v>
      </c>
      <c r="D58" s="417"/>
      <c r="E58" s="150"/>
      <c r="F58" s="221">
        <f t="shared" si="2"/>
        <v>1</v>
      </c>
      <c r="G58" s="222">
        <v>1</v>
      </c>
      <c r="H58" s="222">
        <v>0</v>
      </c>
      <c r="I58" s="203">
        <v>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5" customHeight="1">
      <c r="B59" s="149"/>
      <c r="C59" s="418" t="s">
        <v>455</v>
      </c>
      <c r="D59" s="417"/>
      <c r="E59" s="150"/>
      <c r="F59" s="221">
        <f t="shared" si="2"/>
        <v>5</v>
      </c>
      <c r="G59" s="222">
        <v>5</v>
      </c>
      <c r="H59" s="222">
        <v>0</v>
      </c>
      <c r="I59" s="203">
        <v>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5" customHeight="1">
      <c r="B60" s="418" t="s">
        <v>91</v>
      </c>
      <c r="C60" s="417"/>
      <c r="D60" s="417"/>
      <c r="E60" s="150"/>
      <c r="F60" s="221">
        <f>F61</f>
        <v>2</v>
      </c>
      <c r="G60" s="222">
        <v>2</v>
      </c>
      <c r="H60" s="222">
        <v>0</v>
      </c>
      <c r="I60" s="203">
        <v>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" customHeight="1">
      <c r="A61" s="60"/>
      <c r="B61" s="155"/>
      <c r="C61" s="420" t="s">
        <v>381</v>
      </c>
      <c r="D61" s="420"/>
      <c r="E61" s="156"/>
      <c r="F61" s="225">
        <f>SUM(G61:I61)</f>
        <v>2</v>
      </c>
      <c r="G61" s="226">
        <v>2</v>
      </c>
      <c r="H61" s="226">
        <v>0</v>
      </c>
      <c r="I61" s="227">
        <v>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22.5" customHeight="1">
      <c r="A62" s="20"/>
      <c r="B62" s="149"/>
      <c r="C62" s="149"/>
      <c r="D62" s="149"/>
      <c r="E62" s="149"/>
      <c r="F62" s="157"/>
      <c r="G62" s="158"/>
      <c r="H62" s="158"/>
      <c r="I62" s="158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 customHeight="1">
      <c r="A63" s="60"/>
      <c r="B63" s="159"/>
      <c r="C63" s="159"/>
      <c r="D63" s="151"/>
      <c r="E63" s="159"/>
      <c r="F63" s="143"/>
      <c r="G63" s="143"/>
      <c r="H63" s="143"/>
      <c r="I63" s="16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8" customHeight="1">
      <c r="B64" s="421" t="s">
        <v>146</v>
      </c>
      <c r="C64" s="422"/>
      <c r="D64" s="423"/>
      <c r="E64" s="145"/>
      <c r="F64" s="144" t="s">
        <v>147</v>
      </c>
      <c r="G64" s="144" t="s">
        <v>70</v>
      </c>
      <c r="H64" s="146" t="s">
        <v>71</v>
      </c>
      <c r="I64" s="147" t="s">
        <v>72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" customHeight="1">
      <c r="A65" s="125"/>
      <c r="B65" s="416" t="s">
        <v>68</v>
      </c>
      <c r="C65" s="416"/>
      <c r="D65" s="416"/>
      <c r="E65" s="149"/>
      <c r="F65" s="219">
        <f>SUM(F66:F77)</f>
        <v>12438</v>
      </c>
      <c r="G65" s="220">
        <v>12438</v>
      </c>
      <c r="H65" s="228">
        <v>0</v>
      </c>
      <c r="I65" s="202">
        <v>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2:20" ht="12" customHeight="1">
      <c r="B66" s="149" t="s">
        <v>521</v>
      </c>
      <c r="C66" s="143" t="s">
        <v>411</v>
      </c>
      <c r="D66" s="143"/>
      <c r="E66" s="150"/>
      <c r="F66" s="221">
        <f>SUM(G66:I66)</f>
        <v>3036</v>
      </c>
      <c r="G66" s="222">
        <v>3036</v>
      </c>
      <c r="H66" s="222">
        <v>0</v>
      </c>
      <c r="I66" s="277">
        <v>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2:20" ht="12" customHeight="1">
      <c r="B67" s="149" t="s">
        <v>522</v>
      </c>
      <c r="C67" s="143" t="s">
        <v>93</v>
      </c>
      <c r="D67" s="143"/>
      <c r="E67" s="150"/>
      <c r="F67" s="221">
        <f aca="true" t="shared" si="3" ref="F67:F77">SUM(G67:I67)</f>
        <v>3490</v>
      </c>
      <c r="G67" s="222">
        <v>3490</v>
      </c>
      <c r="H67" s="222">
        <v>0</v>
      </c>
      <c r="I67" s="277"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2:20" ht="12" customHeight="1">
      <c r="B68" s="149" t="s">
        <v>92</v>
      </c>
      <c r="C68" s="143" t="s">
        <v>94</v>
      </c>
      <c r="D68" s="143"/>
      <c r="E68" s="150"/>
      <c r="F68" s="221">
        <f t="shared" si="3"/>
        <v>1586</v>
      </c>
      <c r="G68" s="222">
        <v>1586</v>
      </c>
      <c r="H68" s="222">
        <v>0</v>
      </c>
      <c r="I68" s="277"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2:20" ht="12" customHeight="1">
      <c r="B69" s="149" t="s">
        <v>523</v>
      </c>
      <c r="C69" s="143" t="s">
        <v>95</v>
      </c>
      <c r="D69" s="143"/>
      <c r="E69" s="150"/>
      <c r="F69" s="221">
        <f t="shared" si="3"/>
        <v>81</v>
      </c>
      <c r="G69" s="222">
        <v>81</v>
      </c>
      <c r="H69" s="222">
        <v>0</v>
      </c>
      <c r="I69" s="277"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2:20" ht="12" customHeight="1">
      <c r="B70" s="149" t="s">
        <v>523</v>
      </c>
      <c r="C70" s="143" t="s">
        <v>96</v>
      </c>
      <c r="D70" s="143"/>
      <c r="E70" s="150"/>
      <c r="F70" s="221">
        <f t="shared" si="3"/>
        <v>3676</v>
      </c>
      <c r="G70" s="222">
        <v>3676</v>
      </c>
      <c r="H70" s="222">
        <v>0</v>
      </c>
      <c r="I70" s="277">
        <v>0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2:20" ht="12" customHeight="1">
      <c r="B71" s="149" t="s">
        <v>522</v>
      </c>
      <c r="C71" s="143" t="s">
        <v>412</v>
      </c>
      <c r="D71" s="143"/>
      <c r="E71" s="150"/>
      <c r="F71" s="221">
        <f t="shared" si="3"/>
        <v>66</v>
      </c>
      <c r="G71" s="222">
        <v>66</v>
      </c>
      <c r="H71" s="222">
        <v>0</v>
      </c>
      <c r="I71" s="277">
        <v>0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2:20" ht="12" customHeight="1">
      <c r="B72" s="149" t="s">
        <v>92</v>
      </c>
      <c r="C72" s="143" t="s">
        <v>413</v>
      </c>
      <c r="D72" s="143"/>
      <c r="E72" s="150"/>
      <c r="F72" s="221">
        <f t="shared" si="3"/>
        <v>2</v>
      </c>
      <c r="G72" s="222">
        <v>2</v>
      </c>
      <c r="H72" s="222">
        <v>0</v>
      </c>
      <c r="I72" s="277">
        <v>0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2:20" ht="12" customHeight="1">
      <c r="B73" s="149" t="s">
        <v>92</v>
      </c>
      <c r="C73" s="143" t="s">
        <v>366</v>
      </c>
      <c r="D73" s="143"/>
      <c r="E73" s="150"/>
      <c r="F73" s="221">
        <f t="shared" si="3"/>
        <v>2</v>
      </c>
      <c r="G73" s="222">
        <v>2</v>
      </c>
      <c r="H73" s="222">
        <v>0</v>
      </c>
      <c r="I73" s="277">
        <v>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2:20" ht="12" customHeight="1">
      <c r="B74" s="149" t="s">
        <v>523</v>
      </c>
      <c r="C74" s="143" t="s">
        <v>414</v>
      </c>
      <c r="D74" s="143"/>
      <c r="E74" s="150"/>
      <c r="F74" s="221">
        <f t="shared" si="3"/>
        <v>2</v>
      </c>
      <c r="G74" s="222">
        <v>2</v>
      </c>
      <c r="H74" s="222">
        <v>0</v>
      </c>
      <c r="I74" s="277">
        <v>0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2:20" ht="12" customHeight="1">
      <c r="B75" s="149"/>
      <c r="C75" s="143" t="s">
        <v>415</v>
      </c>
      <c r="D75" s="143"/>
      <c r="E75" s="153"/>
      <c r="F75" s="221">
        <f t="shared" si="3"/>
        <v>2</v>
      </c>
      <c r="G75" s="222">
        <v>2</v>
      </c>
      <c r="H75" s="222">
        <v>0</v>
      </c>
      <c r="I75" s="277">
        <v>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2:20" ht="12" customHeight="1">
      <c r="B76" s="149" t="s">
        <v>523</v>
      </c>
      <c r="C76" s="143" t="s">
        <v>416</v>
      </c>
      <c r="D76" s="143"/>
      <c r="E76" s="150"/>
      <c r="F76" s="221">
        <f t="shared" si="3"/>
        <v>6</v>
      </c>
      <c r="G76" s="222">
        <v>6</v>
      </c>
      <c r="H76" s="222">
        <v>0</v>
      </c>
      <c r="I76" s="277">
        <v>0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2:20" ht="12" customHeight="1">
      <c r="B77" s="149" t="s">
        <v>523</v>
      </c>
      <c r="C77" s="1" t="s">
        <v>287</v>
      </c>
      <c r="D77" s="143"/>
      <c r="E77" s="150"/>
      <c r="F77" s="221">
        <f t="shared" si="3"/>
        <v>489</v>
      </c>
      <c r="G77" s="222">
        <v>489</v>
      </c>
      <c r="H77" s="222">
        <v>0</v>
      </c>
      <c r="I77" s="277">
        <v>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2:20" ht="12" customHeight="1">
      <c r="B78" s="416" t="s">
        <v>69</v>
      </c>
      <c r="C78" s="416"/>
      <c r="D78" s="417"/>
      <c r="E78" s="150"/>
      <c r="F78" s="221">
        <f>F79+F104+F112+F115</f>
        <v>581</v>
      </c>
      <c r="G78" s="222">
        <v>581</v>
      </c>
      <c r="H78" s="278">
        <v>0</v>
      </c>
      <c r="I78" s="277">
        <v>0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2:20" ht="12" customHeight="1">
      <c r="B79" s="149"/>
      <c r="C79" s="416" t="s">
        <v>97</v>
      </c>
      <c r="D79" s="417"/>
      <c r="E79" s="150"/>
      <c r="F79" s="221">
        <f>SUM(F80:F103)</f>
        <v>439</v>
      </c>
      <c r="G79" s="222">
        <v>439</v>
      </c>
      <c r="H79" s="222">
        <v>0</v>
      </c>
      <c r="I79" s="203">
        <v>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2:20" ht="12" customHeight="1">
      <c r="B80" s="416" t="s">
        <v>524</v>
      </c>
      <c r="C80" s="161"/>
      <c r="D80" s="143" t="s">
        <v>417</v>
      </c>
      <c r="E80" s="149"/>
      <c r="F80" s="221">
        <f>SUM(G80:I80)</f>
        <v>6</v>
      </c>
      <c r="G80" s="222">
        <v>6</v>
      </c>
      <c r="H80" s="222">
        <v>0</v>
      </c>
      <c r="I80" s="203">
        <v>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2:20" ht="12" customHeight="1">
      <c r="B81" s="417"/>
      <c r="C81" s="161"/>
      <c r="D81" s="143" t="s">
        <v>98</v>
      </c>
      <c r="E81" s="149"/>
      <c r="F81" s="221">
        <f aca="true" t="shared" si="4" ref="F81:F103">SUM(G81:I81)</f>
        <v>21</v>
      </c>
      <c r="G81" s="222">
        <v>21</v>
      </c>
      <c r="H81" s="222">
        <v>0</v>
      </c>
      <c r="I81" s="203"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2:20" ht="12" customHeight="1">
      <c r="B82" s="417"/>
      <c r="C82" s="161"/>
      <c r="D82" s="143" t="s">
        <v>418</v>
      </c>
      <c r="E82" s="149"/>
      <c r="F82" s="221">
        <f t="shared" si="4"/>
        <v>21</v>
      </c>
      <c r="G82" s="222">
        <v>21</v>
      </c>
      <c r="H82" s="222">
        <v>0</v>
      </c>
      <c r="I82" s="203">
        <v>0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2:20" ht="12" customHeight="1">
      <c r="B83" s="417"/>
      <c r="C83" s="161"/>
      <c r="D83" s="1" t="s">
        <v>419</v>
      </c>
      <c r="E83" s="149"/>
      <c r="F83" s="221">
        <f t="shared" si="4"/>
        <v>21</v>
      </c>
      <c r="G83" s="222">
        <v>21</v>
      </c>
      <c r="H83" s="222">
        <v>0</v>
      </c>
      <c r="I83" s="203"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2:20" ht="12" customHeight="1">
      <c r="B84" s="417"/>
      <c r="C84" s="161"/>
      <c r="D84" s="1" t="s">
        <v>525</v>
      </c>
      <c r="E84" s="149"/>
      <c r="F84" s="221">
        <f t="shared" si="4"/>
        <v>6</v>
      </c>
      <c r="G84" s="222">
        <v>6</v>
      </c>
      <c r="H84" s="222">
        <v>0</v>
      </c>
      <c r="I84" s="203">
        <v>0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2:20" ht="12" customHeight="1">
      <c r="B85" s="417"/>
      <c r="C85" s="161"/>
      <c r="D85" s="1" t="s">
        <v>420</v>
      </c>
      <c r="E85" s="149"/>
      <c r="F85" s="221">
        <f t="shared" si="4"/>
        <v>21</v>
      </c>
      <c r="G85" s="222">
        <v>21</v>
      </c>
      <c r="H85" s="222">
        <v>0</v>
      </c>
      <c r="I85" s="203">
        <v>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2:20" ht="12" customHeight="1">
      <c r="B86" s="417"/>
      <c r="C86" s="161"/>
      <c r="D86" s="1" t="s">
        <v>526</v>
      </c>
      <c r="E86" s="149"/>
      <c r="F86" s="221">
        <f t="shared" si="4"/>
        <v>29</v>
      </c>
      <c r="G86" s="222">
        <v>29</v>
      </c>
      <c r="H86" s="222">
        <v>0</v>
      </c>
      <c r="I86" s="203">
        <v>0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2:20" ht="12" customHeight="1">
      <c r="B87" s="417"/>
      <c r="C87" s="161"/>
      <c r="D87" s="1" t="s">
        <v>421</v>
      </c>
      <c r="E87" s="149"/>
      <c r="F87" s="221">
        <f t="shared" si="4"/>
        <v>21</v>
      </c>
      <c r="G87" s="222">
        <v>21</v>
      </c>
      <c r="H87" s="222">
        <v>0</v>
      </c>
      <c r="I87" s="203">
        <v>0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2:20" ht="12" customHeight="1">
      <c r="B88" s="417"/>
      <c r="C88" s="161"/>
      <c r="D88" s="1" t="s">
        <v>422</v>
      </c>
      <c r="E88" s="149"/>
      <c r="F88" s="221">
        <f t="shared" si="4"/>
        <v>21</v>
      </c>
      <c r="G88" s="222">
        <v>21</v>
      </c>
      <c r="H88" s="222">
        <v>0</v>
      </c>
      <c r="I88" s="203">
        <v>0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2:20" ht="12" customHeight="1">
      <c r="B89" s="417"/>
      <c r="C89" s="161"/>
      <c r="D89" s="1" t="s">
        <v>457</v>
      </c>
      <c r="E89" s="149"/>
      <c r="F89" s="221">
        <f t="shared" si="4"/>
        <v>29</v>
      </c>
      <c r="G89" s="222">
        <v>29</v>
      </c>
      <c r="H89" s="222">
        <v>0</v>
      </c>
      <c r="I89" s="203">
        <v>0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2:20" ht="12" customHeight="1">
      <c r="B90" s="417"/>
      <c r="C90" s="161"/>
      <c r="D90" s="1" t="s">
        <v>423</v>
      </c>
      <c r="E90" s="149"/>
      <c r="F90" s="221">
        <f t="shared" si="4"/>
        <v>21</v>
      </c>
      <c r="G90" s="222">
        <v>21</v>
      </c>
      <c r="H90" s="222">
        <v>0</v>
      </c>
      <c r="I90" s="203">
        <v>0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2:20" ht="12" customHeight="1">
      <c r="B91" s="417"/>
      <c r="C91" s="161"/>
      <c r="D91" s="1" t="s">
        <v>424</v>
      </c>
      <c r="E91" s="149"/>
      <c r="F91" s="221">
        <f t="shared" si="4"/>
        <v>21</v>
      </c>
      <c r="G91" s="222">
        <v>21</v>
      </c>
      <c r="H91" s="222">
        <v>0</v>
      </c>
      <c r="I91" s="203">
        <v>0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2:20" ht="12" customHeight="1">
      <c r="B92" s="417"/>
      <c r="C92" s="161"/>
      <c r="D92" s="1" t="s">
        <v>527</v>
      </c>
      <c r="E92" s="149"/>
      <c r="F92" s="221">
        <f t="shared" si="4"/>
        <v>21</v>
      </c>
      <c r="G92" s="222">
        <v>21</v>
      </c>
      <c r="H92" s="222">
        <v>0</v>
      </c>
      <c r="I92" s="203">
        <v>0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2:20" ht="12" customHeight="1">
      <c r="B93" s="417"/>
      <c r="C93" s="161"/>
      <c r="D93" s="1" t="s">
        <v>528</v>
      </c>
      <c r="E93" s="149"/>
      <c r="F93" s="221">
        <f t="shared" si="4"/>
        <v>21</v>
      </c>
      <c r="G93" s="222">
        <v>21</v>
      </c>
      <c r="H93" s="222">
        <v>0</v>
      </c>
      <c r="I93" s="203">
        <v>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2:20" ht="12" customHeight="1">
      <c r="B94" s="417"/>
      <c r="C94" s="161"/>
      <c r="D94" s="1" t="s">
        <v>529</v>
      </c>
      <c r="E94" s="149"/>
      <c r="F94" s="221">
        <f t="shared" si="4"/>
        <v>21</v>
      </c>
      <c r="G94" s="222">
        <v>21</v>
      </c>
      <c r="H94" s="222">
        <v>0</v>
      </c>
      <c r="I94" s="203">
        <v>0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2:20" ht="12" customHeight="1">
      <c r="B95" s="417"/>
      <c r="C95" s="161"/>
      <c r="D95" s="1" t="s">
        <v>530</v>
      </c>
      <c r="E95" s="149"/>
      <c r="F95" s="221">
        <f t="shared" si="4"/>
        <v>21</v>
      </c>
      <c r="G95" s="222">
        <v>21</v>
      </c>
      <c r="H95" s="222">
        <v>0</v>
      </c>
      <c r="I95" s="203">
        <v>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2:20" ht="12" customHeight="1">
      <c r="B96" s="417"/>
      <c r="C96" s="161"/>
      <c r="D96" s="1" t="s">
        <v>531</v>
      </c>
      <c r="E96" s="149"/>
      <c r="F96" s="221">
        <f t="shared" si="4"/>
        <v>21</v>
      </c>
      <c r="G96" s="222">
        <v>21</v>
      </c>
      <c r="H96" s="222">
        <v>0</v>
      </c>
      <c r="I96" s="203">
        <v>0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2:20" ht="12" customHeight="1">
      <c r="B97" s="417"/>
      <c r="C97" s="161"/>
      <c r="D97" s="1" t="s">
        <v>532</v>
      </c>
      <c r="E97" s="149"/>
      <c r="F97" s="221">
        <f t="shared" si="4"/>
        <v>21</v>
      </c>
      <c r="G97" s="222">
        <v>21</v>
      </c>
      <c r="H97" s="222">
        <v>0</v>
      </c>
      <c r="I97" s="203">
        <v>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2:20" ht="12" customHeight="1">
      <c r="B98" s="417"/>
      <c r="C98" s="161"/>
      <c r="D98" s="1" t="s">
        <v>425</v>
      </c>
      <c r="E98" s="149"/>
      <c r="F98" s="221">
        <f t="shared" si="4"/>
        <v>21</v>
      </c>
      <c r="G98" s="222">
        <v>21</v>
      </c>
      <c r="H98" s="222">
        <v>0</v>
      </c>
      <c r="I98" s="203"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2:20" ht="12" customHeight="1">
      <c r="B99" s="417"/>
      <c r="C99" s="161"/>
      <c r="D99" s="1" t="s">
        <v>426</v>
      </c>
      <c r="E99" s="149"/>
      <c r="F99" s="221">
        <f t="shared" si="4"/>
        <v>9</v>
      </c>
      <c r="G99" s="222">
        <v>9</v>
      </c>
      <c r="H99" s="222">
        <v>0</v>
      </c>
      <c r="I99" s="203"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2:20" ht="12" customHeight="1">
      <c r="B100" s="417"/>
      <c r="C100" s="161"/>
      <c r="D100" s="1" t="s">
        <v>427</v>
      </c>
      <c r="E100" s="149"/>
      <c r="F100" s="221">
        <f t="shared" si="4"/>
        <v>11</v>
      </c>
      <c r="G100" s="222">
        <v>11</v>
      </c>
      <c r="H100" s="222">
        <v>0</v>
      </c>
      <c r="I100" s="203"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2:20" ht="12" customHeight="1">
      <c r="B101" s="417"/>
      <c r="C101" s="161"/>
      <c r="D101" s="1" t="s">
        <v>428</v>
      </c>
      <c r="E101" s="149"/>
      <c r="F101" s="221">
        <f t="shared" si="4"/>
        <v>15</v>
      </c>
      <c r="G101" s="222">
        <v>15</v>
      </c>
      <c r="H101" s="222">
        <v>0</v>
      </c>
      <c r="I101" s="203"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2:20" ht="12" customHeight="1">
      <c r="B102" s="417"/>
      <c r="C102" s="161"/>
      <c r="D102" s="1" t="s">
        <v>450</v>
      </c>
      <c r="E102" s="149"/>
      <c r="F102" s="221">
        <f t="shared" si="4"/>
        <v>10</v>
      </c>
      <c r="G102" s="222">
        <v>10</v>
      </c>
      <c r="H102" s="222">
        <v>0</v>
      </c>
      <c r="I102" s="203">
        <v>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2:20" ht="12" customHeight="1">
      <c r="B103" s="417"/>
      <c r="C103" s="161"/>
      <c r="D103" s="1" t="s">
        <v>458</v>
      </c>
      <c r="E103" s="149"/>
      <c r="F103" s="221">
        <f t="shared" si="4"/>
        <v>9</v>
      </c>
      <c r="G103" s="222">
        <v>9</v>
      </c>
      <c r="H103" s="222">
        <v>0</v>
      </c>
      <c r="I103" s="203">
        <v>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2:20" ht="12" customHeight="1">
      <c r="B104" s="417"/>
      <c r="C104" s="418" t="s">
        <v>99</v>
      </c>
      <c r="D104" s="417"/>
      <c r="E104" s="150"/>
      <c r="F104" s="221">
        <f>SUM(F105:F111)</f>
        <v>88</v>
      </c>
      <c r="G104" s="222">
        <v>88</v>
      </c>
      <c r="H104" s="222">
        <v>0</v>
      </c>
      <c r="I104" s="203"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" customHeight="1">
      <c r="B105" s="417"/>
      <c r="C105" s="162"/>
      <c r="D105" s="143" t="s">
        <v>429</v>
      </c>
      <c r="E105" s="149"/>
      <c r="F105" s="221">
        <f>SUM(G105:I105)</f>
        <v>2</v>
      </c>
      <c r="G105" s="222">
        <v>2</v>
      </c>
      <c r="H105" s="222">
        <v>0</v>
      </c>
      <c r="I105" s="203"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2:20" ht="12" customHeight="1">
      <c r="B106" s="417"/>
      <c r="C106" s="162"/>
      <c r="D106" s="143" t="s">
        <v>430</v>
      </c>
      <c r="E106" s="149"/>
      <c r="F106" s="221">
        <f aca="true" t="shared" si="5" ref="F106:F111">SUM(G106:I106)</f>
        <v>20</v>
      </c>
      <c r="G106" s="222">
        <v>20</v>
      </c>
      <c r="H106" s="222">
        <v>0</v>
      </c>
      <c r="I106" s="203"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2:20" ht="12" customHeight="1">
      <c r="B107" s="417"/>
      <c r="C107" s="162"/>
      <c r="D107" s="143" t="s">
        <v>431</v>
      </c>
      <c r="E107" s="149"/>
      <c r="F107" s="221">
        <f t="shared" si="5"/>
        <v>25</v>
      </c>
      <c r="G107" s="222">
        <v>25</v>
      </c>
      <c r="H107" s="222">
        <v>0</v>
      </c>
      <c r="I107" s="203"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2:20" ht="12" customHeight="1">
      <c r="B108" s="417"/>
      <c r="C108" s="162"/>
      <c r="D108" s="143" t="s">
        <v>432</v>
      </c>
      <c r="E108" s="149"/>
      <c r="F108" s="221">
        <f t="shared" si="5"/>
        <v>1</v>
      </c>
      <c r="G108" s="222">
        <v>1</v>
      </c>
      <c r="H108" s="222">
        <v>0</v>
      </c>
      <c r="I108" s="203">
        <v>0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2:20" ht="12" customHeight="1">
      <c r="B109" s="417"/>
      <c r="C109" s="162"/>
      <c r="D109" s="163" t="s">
        <v>533</v>
      </c>
      <c r="E109" s="149"/>
      <c r="F109" s="221">
        <f t="shared" si="5"/>
        <v>18</v>
      </c>
      <c r="G109" s="222">
        <v>18</v>
      </c>
      <c r="H109" s="222">
        <v>0</v>
      </c>
      <c r="I109" s="203"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2:20" ht="12" customHeight="1">
      <c r="B110" s="417"/>
      <c r="C110" s="162"/>
      <c r="D110" s="143" t="s">
        <v>323</v>
      </c>
      <c r="E110" s="149"/>
      <c r="F110" s="221">
        <f t="shared" si="5"/>
        <v>1</v>
      </c>
      <c r="G110" s="222">
        <v>1</v>
      </c>
      <c r="H110" s="222">
        <v>0</v>
      </c>
      <c r="I110" s="203">
        <v>0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2:20" ht="12" customHeight="1">
      <c r="B111" s="417"/>
      <c r="C111" s="162"/>
      <c r="D111" s="163" t="s">
        <v>534</v>
      </c>
      <c r="E111" s="164"/>
      <c r="F111" s="221">
        <f t="shared" si="5"/>
        <v>21</v>
      </c>
      <c r="G111" s="222">
        <v>21</v>
      </c>
      <c r="H111" s="222">
        <v>0</v>
      </c>
      <c r="I111" s="203">
        <v>0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2:20" ht="12" customHeight="1">
      <c r="B112" s="417"/>
      <c r="C112" s="416" t="s">
        <v>100</v>
      </c>
      <c r="D112" s="417"/>
      <c r="E112" s="150"/>
      <c r="F112" s="221">
        <f>SUM(F113:F114)</f>
        <v>4</v>
      </c>
      <c r="G112" s="222">
        <v>4</v>
      </c>
      <c r="H112" s="222">
        <v>0</v>
      </c>
      <c r="I112" s="203">
        <v>0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2:20" ht="12" customHeight="1">
      <c r="B113" s="417"/>
      <c r="C113" s="151"/>
      <c r="D113" s="149" t="s">
        <v>535</v>
      </c>
      <c r="E113" s="149"/>
      <c r="F113" s="221">
        <f>SUM(G113:I113)</f>
        <v>3</v>
      </c>
      <c r="G113" s="222">
        <v>3</v>
      </c>
      <c r="H113" s="222">
        <v>0</v>
      </c>
      <c r="I113" s="203"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2:20" ht="12" customHeight="1">
      <c r="B114" s="417"/>
      <c r="C114" s="151"/>
      <c r="D114" s="149" t="s">
        <v>536</v>
      </c>
      <c r="E114" s="149"/>
      <c r="F114" s="221">
        <f>SUM(G114:I114)</f>
        <v>1</v>
      </c>
      <c r="G114" s="222">
        <v>1</v>
      </c>
      <c r="H114" s="222">
        <v>0</v>
      </c>
      <c r="I114" s="203">
        <v>0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2:20" ht="12" customHeight="1">
      <c r="B115" s="417"/>
      <c r="C115" s="416" t="s">
        <v>101</v>
      </c>
      <c r="D115" s="417"/>
      <c r="E115" s="150"/>
      <c r="F115" s="221">
        <f>SUM(F116:F120)</f>
        <v>50</v>
      </c>
      <c r="G115" s="222">
        <v>50</v>
      </c>
      <c r="H115" s="222">
        <v>0</v>
      </c>
      <c r="I115" s="203">
        <v>0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2:20" ht="12" customHeight="1">
      <c r="B116" s="417"/>
      <c r="C116" s="149"/>
      <c r="D116" s="143" t="s">
        <v>433</v>
      </c>
      <c r="E116" s="149"/>
      <c r="F116" s="221">
        <f>SUM(G116:I116)</f>
        <v>8</v>
      </c>
      <c r="G116" s="222">
        <v>8</v>
      </c>
      <c r="H116" s="222">
        <v>0</v>
      </c>
      <c r="I116" s="203">
        <v>0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2:20" ht="12" customHeight="1">
      <c r="B117" s="417"/>
      <c r="C117" s="149"/>
      <c r="D117" s="165" t="s">
        <v>434</v>
      </c>
      <c r="E117" s="149"/>
      <c r="F117" s="221">
        <f>SUM(G117:I117)</f>
        <v>19</v>
      </c>
      <c r="G117" s="222">
        <v>19</v>
      </c>
      <c r="H117" s="222">
        <v>0</v>
      </c>
      <c r="I117" s="203">
        <v>0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2:20" ht="12" customHeight="1">
      <c r="B118" s="417"/>
      <c r="C118" s="149"/>
      <c r="D118" s="143" t="s">
        <v>435</v>
      </c>
      <c r="E118" s="149"/>
      <c r="F118" s="221">
        <f>SUM(G118:I118)</f>
        <v>10</v>
      </c>
      <c r="G118" s="222">
        <v>10</v>
      </c>
      <c r="H118" s="222">
        <v>0</v>
      </c>
      <c r="I118" s="203"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2:20" ht="12" customHeight="1">
      <c r="B119" s="417"/>
      <c r="C119" s="149"/>
      <c r="D119" s="143" t="s">
        <v>436</v>
      </c>
      <c r="E119" s="149"/>
      <c r="F119" s="221">
        <f>SUM(G119:I119)</f>
        <v>11</v>
      </c>
      <c r="G119" s="222">
        <v>11</v>
      </c>
      <c r="H119" s="222">
        <v>0</v>
      </c>
      <c r="I119" s="203"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2:20" ht="12" customHeight="1">
      <c r="B120" s="417"/>
      <c r="C120" s="149"/>
      <c r="D120" s="143" t="s">
        <v>451</v>
      </c>
      <c r="E120" s="149"/>
      <c r="F120" s="221">
        <f>SUM(G120:I120)</f>
        <v>2</v>
      </c>
      <c r="G120" s="222">
        <v>2</v>
      </c>
      <c r="H120" s="222">
        <v>0</v>
      </c>
      <c r="I120" s="203"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2:20" ht="12" customHeight="1">
      <c r="B121" s="416" t="s">
        <v>244</v>
      </c>
      <c r="C121" s="416"/>
      <c r="D121" s="417"/>
      <c r="E121" s="150"/>
      <c r="F121" s="221">
        <f>F122</f>
        <v>0</v>
      </c>
      <c r="G121" s="223" t="s">
        <v>487</v>
      </c>
      <c r="H121" s="222">
        <v>0</v>
      </c>
      <c r="I121" s="203">
        <v>0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2:20" ht="12" customHeight="1">
      <c r="B122" s="149"/>
      <c r="C122" s="416" t="s">
        <v>102</v>
      </c>
      <c r="D122" s="416"/>
      <c r="E122" s="149"/>
      <c r="F122" s="221">
        <f>SUM(G122:I122)</f>
        <v>0</v>
      </c>
      <c r="G122" s="223" t="s">
        <v>487</v>
      </c>
      <c r="H122" s="222">
        <v>0</v>
      </c>
      <c r="I122" s="203">
        <v>0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2:20" ht="12" customHeight="1">
      <c r="B123" s="416" t="s">
        <v>235</v>
      </c>
      <c r="C123" s="416"/>
      <c r="D123" s="417"/>
      <c r="E123" s="150"/>
      <c r="F123" s="221">
        <f>SUM(F124:F127)</f>
        <v>180</v>
      </c>
      <c r="G123" s="222">
        <v>180</v>
      </c>
      <c r="H123" s="222">
        <v>0</v>
      </c>
      <c r="I123" s="203">
        <v>0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2:20" ht="12" customHeight="1">
      <c r="B124" s="149"/>
      <c r="C124" s="416" t="s">
        <v>382</v>
      </c>
      <c r="D124" s="416"/>
      <c r="E124" s="149"/>
      <c r="F124" s="221">
        <f>SUM(G124:I124)</f>
        <v>60</v>
      </c>
      <c r="G124" s="223">
        <v>60</v>
      </c>
      <c r="H124" s="222">
        <v>0</v>
      </c>
      <c r="I124" s="277">
        <v>0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2:20" ht="12" customHeight="1">
      <c r="B125" s="149"/>
      <c r="C125" s="360" t="s">
        <v>537</v>
      </c>
      <c r="D125" s="360"/>
      <c r="E125" s="149"/>
      <c r="F125" s="221">
        <f>SUM(G125:I125)</f>
        <v>60</v>
      </c>
      <c r="G125" s="223">
        <v>60</v>
      </c>
      <c r="H125" s="222">
        <v>0</v>
      </c>
      <c r="I125" s="277">
        <v>0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2:20" ht="12" customHeight="1">
      <c r="B126" s="149"/>
      <c r="C126" s="360" t="s">
        <v>538</v>
      </c>
      <c r="D126" s="360"/>
      <c r="E126" s="149"/>
      <c r="F126" s="221">
        <f>SUM(G126:I126)</f>
        <v>60</v>
      </c>
      <c r="G126" s="223">
        <v>60</v>
      </c>
      <c r="H126" s="222">
        <v>0</v>
      </c>
      <c r="I126" s="277">
        <v>0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2:20" ht="12" customHeight="1">
      <c r="B127" s="149"/>
      <c r="C127" s="416" t="s">
        <v>459</v>
      </c>
      <c r="D127" s="416"/>
      <c r="E127" s="149"/>
      <c r="F127" s="221">
        <f>SUM(G127:I127)</f>
        <v>0</v>
      </c>
      <c r="G127" s="223" t="s">
        <v>487</v>
      </c>
      <c r="H127" s="222">
        <v>0</v>
      </c>
      <c r="I127" s="277">
        <v>0</v>
      </c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2:20" ht="12" customHeight="1">
      <c r="B128" s="416" t="s">
        <v>369</v>
      </c>
      <c r="C128" s="416"/>
      <c r="D128" s="416"/>
      <c r="E128" s="149"/>
      <c r="F128" s="221">
        <f>SUM(F129:F130)</f>
        <v>30</v>
      </c>
      <c r="G128" s="222">
        <v>30</v>
      </c>
      <c r="H128" s="222">
        <v>0</v>
      </c>
      <c r="I128" s="277">
        <v>0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2:20" ht="12" customHeight="1">
      <c r="B129" s="149"/>
      <c r="C129" s="149"/>
      <c r="D129" s="149" t="s">
        <v>367</v>
      </c>
      <c r="E129" s="149"/>
      <c r="F129" s="221">
        <f>SUM(G129:I129)</f>
        <v>21</v>
      </c>
      <c r="G129" s="222">
        <v>21</v>
      </c>
      <c r="H129" s="222">
        <v>0</v>
      </c>
      <c r="I129" s="277">
        <v>0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2:20" ht="12" customHeight="1">
      <c r="B130" s="149"/>
      <c r="C130" s="149"/>
      <c r="D130" s="149" t="s">
        <v>368</v>
      </c>
      <c r="E130" s="149"/>
      <c r="F130" s="221">
        <f>SUM(G130:I130)</f>
        <v>9</v>
      </c>
      <c r="G130" s="222">
        <v>9</v>
      </c>
      <c r="H130" s="222">
        <v>0</v>
      </c>
      <c r="I130" s="277">
        <v>0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2:20" ht="12" customHeight="1">
      <c r="B131" s="143" t="s">
        <v>437</v>
      </c>
      <c r="C131" s="149"/>
      <c r="D131" s="149"/>
      <c r="E131" s="149"/>
      <c r="F131" s="221">
        <f>F132</f>
        <v>21</v>
      </c>
      <c r="G131" s="222">
        <v>21</v>
      </c>
      <c r="H131" s="222">
        <v>0</v>
      </c>
      <c r="I131" s="203">
        <v>0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2:20" ht="12" customHeight="1">
      <c r="B132" s="149"/>
      <c r="C132" s="149"/>
      <c r="D132" s="143" t="s">
        <v>438</v>
      </c>
      <c r="E132" s="149"/>
      <c r="F132" s="221">
        <f>SUM(G132:I132)</f>
        <v>21</v>
      </c>
      <c r="G132" s="222">
        <v>21</v>
      </c>
      <c r="H132" s="278">
        <v>0</v>
      </c>
      <c r="I132" s="277">
        <v>0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2:20" ht="12" customHeight="1">
      <c r="B133" s="416" t="s">
        <v>287</v>
      </c>
      <c r="C133" s="416"/>
      <c r="D133" s="416"/>
      <c r="E133" s="149"/>
      <c r="F133" s="221">
        <f>SUM(F134:F142)</f>
        <v>150</v>
      </c>
      <c r="G133" s="222">
        <v>144</v>
      </c>
      <c r="H133" s="222">
        <v>6</v>
      </c>
      <c r="I133" s="203">
        <v>0</v>
      </c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2:20" ht="12" customHeight="1">
      <c r="B134" s="150"/>
      <c r="C134" s="1" t="s">
        <v>460</v>
      </c>
      <c r="E134" s="150"/>
      <c r="F134" s="221">
        <f>SUM(G134:I134)</f>
        <v>108</v>
      </c>
      <c r="G134" s="222">
        <v>108</v>
      </c>
      <c r="H134" s="222">
        <v>0</v>
      </c>
      <c r="I134" s="277">
        <v>0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2:20" ht="12" customHeight="1">
      <c r="B135" s="150"/>
      <c r="C135" s="143" t="s">
        <v>440</v>
      </c>
      <c r="D135" s="143"/>
      <c r="E135" s="150"/>
      <c r="F135" s="221">
        <f aca="true" t="shared" si="6" ref="F135:F142">SUM(G135:I135)</f>
        <v>0</v>
      </c>
      <c r="G135" s="223" t="s">
        <v>487</v>
      </c>
      <c r="H135" s="222">
        <v>0</v>
      </c>
      <c r="I135" s="277">
        <v>0</v>
      </c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2:20" ht="12" customHeight="1">
      <c r="B136" s="150"/>
      <c r="C136" s="143" t="s">
        <v>103</v>
      </c>
      <c r="D136" s="143"/>
      <c r="E136" s="150"/>
      <c r="F136" s="221">
        <f t="shared" si="6"/>
        <v>0</v>
      </c>
      <c r="G136" s="223" t="s">
        <v>487</v>
      </c>
      <c r="H136" s="222">
        <v>0</v>
      </c>
      <c r="I136" s="277">
        <v>0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2:20" ht="12" customHeight="1">
      <c r="B137" s="150"/>
      <c r="C137" s="143" t="s">
        <v>104</v>
      </c>
      <c r="D137" s="143"/>
      <c r="E137" s="150"/>
      <c r="F137" s="221">
        <f t="shared" si="6"/>
        <v>0</v>
      </c>
      <c r="G137" s="223" t="s">
        <v>487</v>
      </c>
      <c r="H137" s="222">
        <v>0</v>
      </c>
      <c r="I137" s="203">
        <v>0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2:20" ht="12" customHeight="1">
      <c r="B138" s="150"/>
      <c r="C138" s="143" t="s">
        <v>441</v>
      </c>
      <c r="D138" s="143"/>
      <c r="E138" s="150"/>
      <c r="F138" s="221">
        <f t="shared" si="6"/>
        <v>0</v>
      </c>
      <c r="G138" s="223" t="s">
        <v>487</v>
      </c>
      <c r="H138" s="222">
        <v>0</v>
      </c>
      <c r="I138" s="203">
        <v>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2:20" ht="12" customHeight="1">
      <c r="B139" s="150"/>
      <c r="C139" s="143" t="s">
        <v>105</v>
      </c>
      <c r="D139" s="143"/>
      <c r="E139" s="150"/>
      <c r="F139" s="221">
        <f t="shared" si="6"/>
        <v>0</v>
      </c>
      <c r="G139" s="223" t="s">
        <v>487</v>
      </c>
      <c r="H139" s="222">
        <v>0</v>
      </c>
      <c r="I139" s="203">
        <v>0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2:20" ht="12" customHeight="1">
      <c r="B140" s="150"/>
      <c r="C140" s="143" t="s">
        <v>442</v>
      </c>
      <c r="D140" s="143"/>
      <c r="E140" s="150"/>
      <c r="F140" s="221">
        <f t="shared" si="6"/>
        <v>36</v>
      </c>
      <c r="G140" s="222">
        <v>36</v>
      </c>
      <c r="H140" s="222">
        <v>0</v>
      </c>
      <c r="I140" s="203">
        <v>0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2:20" ht="12" customHeight="1">
      <c r="B141" s="150"/>
      <c r="C141" s="143" t="s">
        <v>443</v>
      </c>
      <c r="D141" s="143"/>
      <c r="E141" s="150"/>
      <c r="F141" s="221">
        <f t="shared" si="6"/>
        <v>0</v>
      </c>
      <c r="G141" s="223" t="s">
        <v>487</v>
      </c>
      <c r="H141" s="222">
        <v>0</v>
      </c>
      <c r="I141" s="203">
        <v>0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2" customHeight="1">
      <c r="A142" s="60"/>
      <c r="B142" s="166"/>
      <c r="C142" s="167" t="s">
        <v>287</v>
      </c>
      <c r="D142" s="167"/>
      <c r="E142" s="166"/>
      <c r="F142" s="225">
        <f t="shared" si="6"/>
        <v>6</v>
      </c>
      <c r="G142" s="284" t="s">
        <v>487</v>
      </c>
      <c r="H142" s="226">
        <v>6</v>
      </c>
      <c r="I142" s="227">
        <v>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6:20" ht="16.5" customHeight="1">
      <c r="F143" s="20"/>
      <c r="G143" s="20"/>
      <c r="I143" s="287" t="s">
        <v>106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</sheetData>
  <sheetProtection/>
  <mergeCells count="71">
    <mergeCell ref="B3:D3"/>
    <mergeCell ref="B4:D4"/>
    <mergeCell ref="B5:D5"/>
    <mergeCell ref="C6:D6"/>
    <mergeCell ref="C22:D22"/>
    <mergeCell ref="C23:D23"/>
    <mergeCell ref="C31:D31"/>
    <mergeCell ref="C24:D24"/>
    <mergeCell ref="C26:D26"/>
    <mergeCell ref="C28:D28"/>
    <mergeCell ref="C29:D29"/>
    <mergeCell ref="C25:D25"/>
    <mergeCell ref="C27:D27"/>
    <mergeCell ref="C30:D30"/>
    <mergeCell ref="C7:D7"/>
    <mergeCell ref="C8:D8"/>
    <mergeCell ref="C9:D9"/>
    <mergeCell ref="C11:D11"/>
    <mergeCell ref="B13:D13"/>
    <mergeCell ref="C18:D18"/>
    <mergeCell ref="B133:D133"/>
    <mergeCell ref="B123:D123"/>
    <mergeCell ref="B80:B120"/>
    <mergeCell ref="C104:D104"/>
    <mergeCell ref="C112:D112"/>
    <mergeCell ref="C127:D127"/>
    <mergeCell ref="B121:D121"/>
    <mergeCell ref="C122:D122"/>
    <mergeCell ref="B128:D128"/>
    <mergeCell ref="C124:D124"/>
    <mergeCell ref="C20:D20"/>
    <mergeCell ref="C10:D10"/>
    <mergeCell ref="C14:D14"/>
    <mergeCell ref="C15:D15"/>
    <mergeCell ref="C12:D12"/>
    <mergeCell ref="C21:D21"/>
    <mergeCell ref="B17:D17"/>
    <mergeCell ref="C16:D16"/>
    <mergeCell ref="C19:D19"/>
    <mergeCell ref="B65:D65"/>
    <mergeCell ref="B60:D60"/>
    <mergeCell ref="C61:D61"/>
    <mergeCell ref="B64:D64"/>
    <mergeCell ref="C51:D51"/>
    <mergeCell ref="C54:D54"/>
    <mergeCell ref="C33:D33"/>
    <mergeCell ref="C34:D34"/>
    <mergeCell ref="C32:D32"/>
    <mergeCell ref="C37:D37"/>
    <mergeCell ref="B36:D36"/>
    <mergeCell ref="C35:D35"/>
    <mergeCell ref="C38:D38"/>
    <mergeCell ref="C41:D41"/>
    <mergeCell ref="B42:D42"/>
    <mergeCell ref="C58:D58"/>
    <mergeCell ref="C40:D40"/>
    <mergeCell ref="D49:E49"/>
    <mergeCell ref="C53:D53"/>
    <mergeCell ref="C57:D57"/>
    <mergeCell ref="C52:D52"/>
    <mergeCell ref="C45:D45"/>
    <mergeCell ref="C125:D125"/>
    <mergeCell ref="C126:D126"/>
    <mergeCell ref="C115:D115"/>
    <mergeCell ref="C39:D39"/>
    <mergeCell ref="C59:D59"/>
    <mergeCell ref="C55:D55"/>
    <mergeCell ref="C56:D56"/>
    <mergeCell ref="C43:D43"/>
    <mergeCell ref="C79:D79"/>
    <mergeCell ref="B78:D78"/>
  </mergeCells>
  <printOptions horizontalCentered="1"/>
  <pageMargins left="0.7874015748031497" right="0.7874015748031497" top="0.7874015748031497" bottom="0.3937007874015748" header="0.4724409448818898" footer="0.5905511811023623"/>
  <pageSetup horizontalDpi="600" verticalDpi="600" orientation="portrait" paperSize="9" scale="83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1" customWidth="1"/>
    <col min="2" max="2" width="14.00390625" style="1" customWidth="1"/>
    <col min="3" max="3" width="6.625" style="14" customWidth="1"/>
    <col min="4" max="4" width="5.50390625" style="1" customWidth="1"/>
    <col min="5" max="16" width="4.25390625" style="1" customWidth="1"/>
    <col min="17" max="16384" width="9.00390625" style="1" customWidth="1"/>
  </cols>
  <sheetData>
    <row r="1" ht="18.75" customHeight="1">
      <c r="A1" s="12" t="s">
        <v>107</v>
      </c>
    </row>
    <row r="2" ht="18.75" customHeight="1">
      <c r="A2" s="1" t="s">
        <v>401</v>
      </c>
    </row>
    <row r="3" ht="13.5">
      <c r="P3" s="21" t="str">
        <f>'1(1) 試験検査の実施件数'!$P$4</f>
        <v>平成25年度</v>
      </c>
    </row>
    <row r="4" spans="1:16" ht="40.5" customHeight="1">
      <c r="A4" s="342" t="s">
        <v>224</v>
      </c>
      <c r="B4" s="332"/>
      <c r="C4" s="469"/>
      <c r="D4" s="57" t="s">
        <v>108</v>
      </c>
      <c r="E4" s="59" t="s">
        <v>472</v>
      </c>
      <c r="F4" s="59" t="s">
        <v>109</v>
      </c>
      <c r="G4" s="59" t="s">
        <v>110</v>
      </c>
      <c r="H4" s="59" t="s">
        <v>111</v>
      </c>
      <c r="I4" s="59" t="s">
        <v>112</v>
      </c>
      <c r="J4" s="59" t="s">
        <v>113</v>
      </c>
      <c r="K4" s="59" t="s">
        <v>114</v>
      </c>
      <c r="L4" s="59" t="s">
        <v>115</v>
      </c>
      <c r="M4" s="59" t="s">
        <v>116</v>
      </c>
      <c r="N4" s="59" t="s">
        <v>473</v>
      </c>
      <c r="O4" s="59" t="s">
        <v>117</v>
      </c>
      <c r="P4" s="65" t="s">
        <v>118</v>
      </c>
    </row>
    <row r="5" spans="1:16" ht="27" customHeight="1">
      <c r="A5" s="428" t="s">
        <v>119</v>
      </c>
      <c r="B5" s="429"/>
      <c r="C5" s="42" t="s">
        <v>215</v>
      </c>
      <c r="D5" s="470">
        <f>SUM(E5:P5)</f>
        <v>388</v>
      </c>
      <c r="E5" s="470">
        <f>SUM(E7,E11,E13,E15,E17,E19,E21,E23)</f>
        <v>27</v>
      </c>
      <c r="F5" s="470">
        <f aca="true" t="shared" si="0" ref="F5:P5">SUM(F7,F11,F13,F15,F17,F19,F21,F23)</f>
        <v>41</v>
      </c>
      <c r="G5" s="470">
        <f t="shared" si="0"/>
        <v>27</v>
      </c>
      <c r="H5" s="470">
        <f t="shared" si="0"/>
        <v>27</v>
      </c>
      <c r="I5" s="470">
        <f t="shared" si="0"/>
        <v>41</v>
      </c>
      <c r="J5" s="470">
        <f t="shared" si="0"/>
        <v>31</v>
      </c>
      <c r="K5" s="470">
        <f t="shared" si="0"/>
        <v>27</v>
      </c>
      <c r="L5" s="470">
        <f t="shared" si="0"/>
        <v>41</v>
      </c>
      <c r="M5" s="470">
        <f t="shared" si="0"/>
        <v>27</v>
      </c>
      <c r="N5" s="470">
        <f t="shared" si="0"/>
        <v>27</v>
      </c>
      <c r="O5" s="470">
        <f t="shared" si="0"/>
        <v>41</v>
      </c>
      <c r="P5" s="471">
        <f t="shared" si="0"/>
        <v>31</v>
      </c>
    </row>
    <row r="6" spans="1:16" s="16" customFormat="1" ht="27" customHeight="1">
      <c r="A6" s="46"/>
      <c r="B6" s="46"/>
      <c r="C6" s="47" t="s">
        <v>216</v>
      </c>
      <c r="D6" s="472">
        <f>SUM(E6:P6)</f>
        <v>3356</v>
      </c>
      <c r="E6" s="472">
        <f>SUM(E8,E12,E14,E16,E18,E20,E22,E24)</f>
        <v>91</v>
      </c>
      <c r="F6" s="472">
        <f aca="true" t="shared" si="1" ref="F6:P6">SUM(F8,F12,F14,F16,F18,F20,F22,F24)</f>
        <v>651</v>
      </c>
      <c r="G6" s="472">
        <f t="shared" si="1"/>
        <v>91</v>
      </c>
      <c r="H6" s="472">
        <f t="shared" si="1"/>
        <v>91</v>
      </c>
      <c r="I6" s="472">
        <f t="shared" si="1"/>
        <v>651</v>
      </c>
      <c r="J6" s="472">
        <f t="shared" si="1"/>
        <v>103</v>
      </c>
      <c r="K6" s="472">
        <f t="shared" si="1"/>
        <v>91</v>
      </c>
      <c r="L6" s="472">
        <f t="shared" si="1"/>
        <v>651</v>
      </c>
      <c r="M6" s="472">
        <f t="shared" si="1"/>
        <v>91</v>
      </c>
      <c r="N6" s="472">
        <f t="shared" si="1"/>
        <v>91</v>
      </c>
      <c r="O6" s="472">
        <f t="shared" si="1"/>
        <v>651</v>
      </c>
      <c r="P6" s="473">
        <f t="shared" si="1"/>
        <v>103</v>
      </c>
    </row>
    <row r="7" spans="1:16" ht="27" customHeight="1">
      <c r="A7" s="431" t="s">
        <v>303</v>
      </c>
      <c r="B7" s="474"/>
      <c r="C7" s="42" t="s">
        <v>215</v>
      </c>
      <c r="D7" s="470">
        <f>SUM(E7:P7)</f>
        <v>0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29">
        <v>0</v>
      </c>
      <c r="N7" s="229">
        <v>0</v>
      </c>
      <c r="O7" s="229">
        <v>0</v>
      </c>
      <c r="P7" s="230">
        <v>0</v>
      </c>
    </row>
    <row r="8" spans="1:16" s="16" customFormat="1" ht="27" customHeight="1">
      <c r="A8" s="5"/>
      <c r="B8" s="6"/>
      <c r="C8" s="43" t="s">
        <v>216</v>
      </c>
      <c r="D8" s="280">
        <f>SUM(E8:P8)</f>
        <v>0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2">
        <v>0</v>
      </c>
    </row>
    <row r="9" spans="1:16" ht="27" customHeight="1">
      <c r="A9" s="7"/>
      <c r="B9" s="8" t="s">
        <v>120</v>
      </c>
      <c r="C9" s="44" t="s">
        <v>215</v>
      </c>
      <c r="D9" s="279">
        <f aca="true" t="shared" si="2" ref="D9:D24">SUM(E9:P9)</f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7">
        <v>0</v>
      </c>
    </row>
    <row r="10" spans="1:16" s="16" customFormat="1" ht="27" customHeight="1">
      <c r="A10" s="5"/>
      <c r="B10" s="6"/>
      <c r="C10" s="43" t="s">
        <v>216</v>
      </c>
      <c r="D10" s="280">
        <f t="shared" si="2"/>
        <v>0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8">
        <v>0</v>
      </c>
    </row>
    <row r="11" spans="1:16" ht="27" customHeight="1">
      <c r="A11" s="430" t="s">
        <v>121</v>
      </c>
      <c r="B11" s="430"/>
      <c r="C11" s="44" t="s">
        <v>215</v>
      </c>
      <c r="D11" s="279">
        <f t="shared" si="2"/>
        <v>12</v>
      </c>
      <c r="E11" s="235">
        <v>1</v>
      </c>
      <c r="F11" s="235">
        <v>1</v>
      </c>
      <c r="G11" s="235">
        <v>1</v>
      </c>
      <c r="H11" s="235">
        <v>1</v>
      </c>
      <c r="I11" s="235">
        <v>1</v>
      </c>
      <c r="J11" s="235">
        <v>1</v>
      </c>
      <c r="K11" s="235">
        <v>1</v>
      </c>
      <c r="L11" s="235">
        <v>1</v>
      </c>
      <c r="M11" s="235">
        <v>1</v>
      </c>
      <c r="N11" s="235">
        <v>1</v>
      </c>
      <c r="O11" s="235">
        <v>1</v>
      </c>
      <c r="P11" s="236">
        <v>1</v>
      </c>
    </row>
    <row r="12" spans="1:16" s="16" customFormat="1" ht="27" customHeight="1">
      <c r="A12" s="9"/>
      <c r="B12" s="9"/>
      <c r="C12" s="43" t="s">
        <v>216</v>
      </c>
      <c r="D12" s="280">
        <f t="shared" si="2"/>
        <v>120</v>
      </c>
      <c r="E12" s="231">
        <v>10</v>
      </c>
      <c r="F12" s="231">
        <v>10</v>
      </c>
      <c r="G12" s="231">
        <v>10</v>
      </c>
      <c r="H12" s="231">
        <v>10</v>
      </c>
      <c r="I12" s="231">
        <v>10</v>
      </c>
      <c r="J12" s="231">
        <v>10</v>
      </c>
      <c r="K12" s="231">
        <v>10</v>
      </c>
      <c r="L12" s="231">
        <v>10</v>
      </c>
      <c r="M12" s="231">
        <v>10</v>
      </c>
      <c r="N12" s="231">
        <v>10</v>
      </c>
      <c r="O12" s="231">
        <v>10</v>
      </c>
      <c r="P12" s="232">
        <v>10</v>
      </c>
    </row>
    <row r="13" spans="1:16" ht="27" customHeight="1">
      <c r="A13" s="430" t="s">
        <v>491</v>
      </c>
      <c r="B13" s="430"/>
      <c r="C13" s="44" t="s">
        <v>215</v>
      </c>
      <c r="D13" s="279">
        <f t="shared" si="2"/>
        <v>56</v>
      </c>
      <c r="E13" s="235">
        <v>0</v>
      </c>
      <c r="F13" s="235">
        <v>14</v>
      </c>
      <c r="G13" s="235">
        <v>0</v>
      </c>
      <c r="H13" s="235">
        <v>0</v>
      </c>
      <c r="I13" s="233">
        <v>14</v>
      </c>
      <c r="J13" s="235">
        <v>0</v>
      </c>
      <c r="K13" s="233">
        <v>0</v>
      </c>
      <c r="L13" s="233">
        <v>14</v>
      </c>
      <c r="M13" s="235">
        <v>0</v>
      </c>
      <c r="N13" s="233">
        <v>0</v>
      </c>
      <c r="O13" s="235">
        <v>14</v>
      </c>
      <c r="P13" s="237">
        <v>0</v>
      </c>
    </row>
    <row r="14" spans="1:16" s="16" customFormat="1" ht="27" customHeight="1">
      <c r="A14" s="9"/>
      <c r="B14" s="9"/>
      <c r="C14" s="43" t="s">
        <v>216</v>
      </c>
      <c r="D14" s="280">
        <f t="shared" si="2"/>
        <v>2240</v>
      </c>
      <c r="E14" s="231">
        <v>0</v>
      </c>
      <c r="F14" s="231">
        <v>560</v>
      </c>
      <c r="G14" s="231">
        <v>0</v>
      </c>
      <c r="H14" s="231">
        <v>0</v>
      </c>
      <c r="I14" s="234">
        <v>560</v>
      </c>
      <c r="J14" s="231">
        <v>0</v>
      </c>
      <c r="K14" s="234">
        <v>0</v>
      </c>
      <c r="L14" s="234">
        <v>560</v>
      </c>
      <c r="M14" s="231">
        <v>0</v>
      </c>
      <c r="N14" s="234">
        <v>0</v>
      </c>
      <c r="O14" s="231">
        <v>560</v>
      </c>
      <c r="P14" s="238">
        <v>0</v>
      </c>
    </row>
    <row r="15" spans="1:16" ht="27" customHeight="1">
      <c r="A15" s="430" t="s">
        <v>122</v>
      </c>
      <c r="B15" s="430"/>
      <c r="C15" s="44" t="s">
        <v>215</v>
      </c>
      <c r="D15" s="279">
        <f t="shared" si="2"/>
        <v>312</v>
      </c>
      <c r="E15" s="235">
        <v>26</v>
      </c>
      <c r="F15" s="235">
        <v>26</v>
      </c>
      <c r="G15" s="235">
        <v>26</v>
      </c>
      <c r="H15" s="235">
        <v>26</v>
      </c>
      <c r="I15" s="235">
        <v>26</v>
      </c>
      <c r="J15" s="235">
        <v>26</v>
      </c>
      <c r="K15" s="235">
        <v>26</v>
      </c>
      <c r="L15" s="235">
        <v>26</v>
      </c>
      <c r="M15" s="235">
        <v>26</v>
      </c>
      <c r="N15" s="235">
        <v>26</v>
      </c>
      <c r="O15" s="235">
        <v>26</v>
      </c>
      <c r="P15" s="236">
        <v>26</v>
      </c>
    </row>
    <row r="16" spans="1:16" s="16" customFormat="1" ht="27" customHeight="1">
      <c r="A16" s="9"/>
      <c r="B16" s="9"/>
      <c r="C16" s="43" t="s">
        <v>216</v>
      </c>
      <c r="D16" s="280">
        <f t="shared" si="2"/>
        <v>972</v>
      </c>
      <c r="E16" s="231">
        <v>81</v>
      </c>
      <c r="F16" s="231">
        <v>81</v>
      </c>
      <c r="G16" s="231">
        <v>81</v>
      </c>
      <c r="H16" s="231">
        <v>81</v>
      </c>
      <c r="I16" s="231">
        <v>81</v>
      </c>
      <c r="J16" s="231">
        <v>81</v>
      </c>
      <c r="K16" s="231">
        <v>81</v>
      </c>
      <c r="L16" s="231">
        <v>81</v>
      </c>
      <c r="M16" s="231">
        <v>81</v>
      </c>
      <c r="N16" s="231">
        <v>81</v>
      </c>
      <c r="O16" s="231">
        <v>81</v>
      </c>
      <c r="P16" s="232">
        <v>81</v>
      </c>
    </row>
    <row r="17" spans="1:16" ht="27" customHeight="1">
      <c r="A17" s="430" t="s">
        <v>471</v>
      </c>
      <c r="B17" s="430"/>
      <c r="C17" s="44" t="s">
        <v>215</v>
      </c>
      <c r="D17" s="279">
        <f t="shared" si="2"/>
        <v>8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4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6">
        <v>4</v>
      </c>
    </row>
    <row r="18" spans="1:16" s="16" customFormat="1" ht="27" customHeight="1">
      <c r="A18" s="9"/>
      <c r="B18" s="9"/>
      <c r="C18" s="43" t="s">
        <v>216</v>
      </c>
      <c r="D18" s="280">
        <f t="shared" si="2"/>
        <v>24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12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2">
        <v>12</v>
      </c>
    </row>
    <row r="19" spans="1:16" ht="27" customHeight="1">
      <c r="A19" s="430" t="s">
        <v>40</v>
      </c>
      <c r="B19" s="430"/>
      <c r="C19" s="44" t="s">
        <v>215</v>
      </c>
      <c r="D19" s="279">
        <f t="shared" si="2"/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6">
        <v>0</v>
      </c>
    </row>
    <row r="20" spans="1:16" s="16" customFormat="1" ht="27" customHeight="1">
      <c r="A20" s="9"/>
      <c r="B20" s="9"/>
      <c r="C20" s="43" t="s">
        <v>216</v>
      </c>
      <c r="D20" s="280">
        <f t="shared" si="2"/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2">
        <v>0</v>
      </c>
    </row>
    <row r="21" spans="1:16" ht="27" customHeight="1">
      <c r="A21" s="430" t="s">
        <v>123</v>
      </c>
      <c r="B21" s="475"/>
      <c r="C21" s="44" t="s">
        <v>215</v>
      </c>
      <c r="D21" s="279">
        <f t="shared" si="2"/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3">
        <v>0</v>
      </c>
      <c r="N21" s="235">
        <v>0</v>
      </c>
      <c r="O21" s="235">
        <v>0</v>
      </c>
      <c r="P21" s="236">
        <v>0</v>
      </c>
    </row>
    <row r="22" spans="1:16" s="16" customFormat="1" ht="27" customHeight="1">
      <c r="A22" s="6"/>
      <c r="B22" s="6"/>
      <c r="C22" s="43" t="s">
        <v>216</v>
      </c>
      <c r="D22" s="280">
        <f t="shared" si="2"/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4">
        <v>0</v>
      </c>
      <c r="N22" s="231">
        <v>0</v>
      </c>
      <c r="O22" s="231">
        <v>0</v>
      </c>
      <c r="P22" s="232">
        <v>0</v>
      </c>
    </row>
    <row r="23" spans="1:16" ht="27" customHeight="1">
      <c r="A23" s="430" t="s">
        <v>41</v>
      </c>
      <c r="B23" s="475"/>
      <c r="C23" s="44" t="s">
        <v>215</v>
      </c>
      <c r="D23" s="279">
        <f t="shared" si="2"/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6">
        <v>0</v>
      </c>
    </row>
    <row r="24" spans="1:16" s="16" customFormat="1" ht="27" customHeight="1">
      <c r="A24" s="61"/>
      <c r="B24" s="61"/>
      <c r="C24" s="62" t="s">
        <v>216</v>
      </c>
      <c r="D24" s="476">
        <f t="shared" si="2"/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66">
        <v>0</v>
      </c>
    </row>
    <row r="25" spans="3:16" s="15" customFormat="1" ht="16.5" customHeight="1">
      <c r="C25" s="130"/>
      <c r="P25" s="129" t="s">
        <v>106</v>
      </c>
    </row>
  </sheetData>
  <sheetProtection/>
  <mergeCells count="10">
    <mergeCell ref="A4:C4"/>
    <mergeCell ref="A5:B5"/>
    <mergeCell ref="A11:B11"/>
    <mergeCell ref="A23:B23"/>
    <mergeCell ref="A15:B15"/>
    <mergeCell ref="A19:B19"/>
    <mergeCell ref="A13:B13"/>
    <mergeCell ref="A21:B21"/>
    <mergeCell ref="A7:B7"/>
    <mergeCell ref="A17:B17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4"/>
  <sheetViews>
    <sheetView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402</v>
      </c>
      <c r="B1" s="454"/>
      <c r="C1" s="454"/>
      <c r="D1" s="454"/>
      <c r="E1" s="454"/>
      <c r="G1" s="454"/>
    </row>
    <row r="2" spans="3:11" ht="13.5">
      <c r="C2" s="454"/>
      <c r="D2" s="454"/>
      <c r="E2" s="454"/>
      <c r="F2" s="454"/>
      <c r="G2" s="454"/>
      <c r="K2" s="21" t="str">
        <f>'[2]1(1) 試験検査の実施件数'!$P$4</f>
        <v>平成25年度</v>
      </c>
    </row>
    <row r="3" spans="1:11" ht="27" customHeight="1">
      <c r="A3" s="124"/>
      <c r="B3" s="439" t="s">
        <v>168</v>
      </c>
      <c r="C3" s="406"/>
      <c r="D3" s="440"/>
      <c r="E3" s="64"/>
      <c r="F3" s="58" t="s">
        <v>124</v>
      </c>
      <c r="G3" s="133"/>
      <c r="H3" s="439" t="s">
        <v>168</v>
      </c>
      <c r="I3" s="440"/>
      <c r="J3" s="92"/>
      <c r="K3" s="58" t="s">
        <v>124</v>
      </c>
    </row>
    <row r="4" spans="2:11" ht="18" customHeight="1">
      <c r="B4" s="404" t="s">
        <v>125</v>
      </c>
      <c r="C4" s="436"/>
      <c r="D4" s="437"/>
      <c r="E4" s="131"/>
      <c r="F4" s="477">
        <f>SUM(F6,F12,F23,F27,K19,K23,K34,K41)</f>
        <v>3356</v>
      </c>
      <c r="G4" s="478"/>
      <c r="H4" s="445"/>
      <c r="I4" s="4" t="s">
        <v>334</v>
      </c>
      <c r="J4" s="33"/>
      <c r="K4" s="193">
        <v>0</v>
      </c>
    </row>
    <row r="5" spans="1:11" ht="18" customHeight="1">
      <c r="A5" s="117"/>
      <c r="B5" s="438"/>
      <c r="C5" s="436"/>
      <c r="D5" s="437"/>
      <c r="E5" s="132"/>
      <c r="F5" s="477"/>
      <c r="G5" s="479"/>
      <c r="H5" s="480"/>
      <c r="I5" s="4" t="s">
        <v>335</v>
      </c>
      <c r="J5" s="4"/>
      <c r="K5" s="193">
        <v>0</v>
      </c>
    </row>
    <row r="6" spans="2:11" ht="18" customHeight="1">
      <c r="B6" s="448" t="s">
        <v>303</v>
      </c>
      <c r="C6" s="435"/>
      <c r="D6" s="435"/>
      <c r="E6" s="94"/>
      <c r="F6" s="185">
        <f>F7+F11</f>
        <v>0</v>
      </c>
      <c r="G6" s="68"/>
      <c r="H6" s="480"/>
      <c r="I6" s="4" t="s">
        <v>378</v>
      </c>
      <c r="J6" s="4"/>
      <c r="K6" s="193">
        <v>0</v>
      </c>
    </row>
    <row r="7" spans="2:11" ht="18" customHeight="1">
      <c r="B7" s="444"/>
      <c r="C7" s="360" t="s">
        <v>26</v>
      </c>
      <c r="D7" s="435"/>
      <c r="E7" s="94"/>
      <c r="F7" s="187">
        <f>SUM(F8:F10)</f>
        <v>0</v>
      </c>
      <c r="G7" s="68"/>
      <c r="H7" s="480"/>
      <c r="I7" s="4" t="s">
        <v>337</v>
      </c>
      <c r="J7" s="4"/>
      <c r="K7" s="193">
        <v>0</v>
      </c>
    </row>
    <row r="8" spans="2:11" ht="18" customHeight="1">
      <c r="B8" s="444"/>
      <c r="C8" s="441"/>
      <c r="D8" s="4" t="s">
        <v>27</v>
      </c>
      <c r="E8" s="4"/>
      <c r="F8" s="193">
        <v>0</v>
      </c>
      <c r="G8" s="134"/>
      <c r="H8" s="480"/>
      <c r="I8" s="4" t="s">
        <v>338</v>
      </c>
      <c r="J8" s="4"/>
      <c r="K8" s="193">
        <v>0</v>
      </c>
    </row>
    <row r="9" spans="2:11" ht="18" customHeight="1">
      <c r="B9" s="444"/>
      <c r="C9" s="441"/>
      <c r="D9" s="4" t="s">
        <v>28</v>
      </c>
      <c r="E9" s="4"/>
      <c r="F9" s="193">
        <v>0</v>
      </c>
      <c r="G9" s="134"/>
      <c r="H9" s="480"/>
      <c r="I9" s="4" t="s">
        <v>339</v>
      </c>
      <c r="J9" s="4"/>
      <c r="K9" s="193">
        <v>0</v>
      </c>
    </row>
    <row r="10" spans="2:11" ht="18" customHeight="1">
      <c r="B10" s="444"/>
      <c r="C10" s="441"/>
      <c r="D10" s="4" t="s">
        <v>29</v>
      </c>
      <c r="E10" s="4"/>
      <c r="F10" s="193">
        <v>0</v>
      </c>
      <c r="G10" s="134"/>
      <c r="H10" s="480"/>
      <c r="I10" s="4" t="s">
        <v>340</v>
      </c>
      <c r="J10" s="4"/>
      <c r="K10" s="193">
        <v>0</v>
      </c>
    </row>
    <row r="11" spans="2:11" ht="18" customHeight="1">
      <c r="B11" s="444"/>
      <c r="C11" s="360" t="s">
        <v>30</v>
      </c>
      <c r="D11" s="435"/>
      <c r="E11" s="94"/>
      <c r="F11" s="193">
        <v>0</v>
      </c>
      <c r="G11" s="134"/>
      <c r="H11" s="480"/>
      <c r="I11" s="4" t="s">
        <v>341</v>
      </c>
      <c r="J11" s="4"/>
      <c r="K11" s="193">
        <v>48</v>
      </c>
    </row>
    <row r="12" spans="2:11" ht="18" customHeight="1">
      <c r="B12" s="397" t="s">
        <v>312</v>
      </c>
      <c r="C12" s="442"/>
      <c r="D12" s="443"/>
      <c r="E12" s="94"/>
      <c r="F12" s="193">
        <f>SUM(F13:F22)</f>
        <v>120</v>
      </c>
      <c r="G12" s="134"/>
      <c r="H12" s="480"/>
      <c r="I12" s="4" t="s">
        <v>342</v>
      </c>
      <c r="J12" s="4"/>
      <c r="K12" s="193">
        <v>36</v>
      </c>
    </row>
    <row r="13" spans="2:11" ht="18" customHeight="1">
      <c r="B13" s="441"/>
      <c r="C13" s="441" t="s">
        <v>539</v>
      </c>
      <c r="D13" s="441"/>
      <c r="E13" s="93"/>
      <c r="F13" s="193">
        <v>12</v>
      </c>
      <c r="G13" s="134"/>
      <c r="H13" s="480"/>
      <c r="I13" s="4" t="s">
        <v>343</v>
      </c>
      <c r="J13" s="4"/>
      <c r="K13" s="193">
        <v>48</v>
      </c>
    </row>
    <row r="14" spans="2:11" ht="18" customHeight="1">
      <c r="B14" s="441"/>
      <c r="C14" s="397" t="s">
        <v>31</v>
      </c>
      <c r="D14" s="398"/>
      <c r="E14" s="4"/>
      <c r="F14" s="193">
        <v>12</v>
      </c>
      <c r="G14" s="134"/>
      <c r="H14" s="480"/>
      <c r="I14" s="4" t="s">
        <v>344</v>
      </c>
      <c r="J14" s="4"/>
      <c r="K14" s="193">
        <v>36</v>
      </c>
    </row>
    <row r="15" spans="2:11" ht="18" customHeight="1">
      <c r="B15" s="441"/>
      <c r="C15" s="397" t="s">
        <v>371</v>
      </c>
      <c r="D15" s="398"/>
      <c r="E15" s="4"/>
      <c r="F15" s="193">
        <v>12</v>
      </c>
      <c r="G15" s="134"/>
      <c r="H15" s="480"/>
      <c r="I15" s="4" t="s">
        <v>345</v>
      </c>
      <c r="J15" s="4"/>
      <c r="K15" s="193">
        <v>48</v>
      </c>
    </row>
    <row r="16" spans="2:11" ht="18" customHeight="1">
      <c r="B16" s="441"/>
      <c r="C16" s="397" t="s">
        <v>32</v>
      </c>
      <c r="D16" s="443"/>
      <c r="E16" s="94"/>
      <c r="F16" s="193">
        <v>12</v>
      </c>
      <c r="G16" s="134"/>
      <c r="H16" s="480"/>
      <c r="I16" s="4" t="s">
        <v>350</v>
      </c>
      <c r="J16" s="4"/>
      <c r="K16" s="193">
        <v>48</v>
      </c>
    </row>
    <row r="17" spans="2:11" ht="18" customHeight="1">
      <c r="B17" s="441"/>
      <c r="C17" s="397" t="s">
        <v>33</v>
      </c>
      <c r="D17" s="443"/>
      <c r="E17" s="94"/>
      <c r="F17" s="193">
        <v>12</v>
      </c>
      <c r="G17" s="134"/>
      <c r="H17" s="480"/>
      <c r="I17" s="4" t="s">
        <v>351</v>
      </c>
      <c r="J17" s="4"/>
      <c r="K17" s="193">
        <v>48</v>
      </c>
    </row>
    <row r="18" spans="2:11" ht="18" customHeight="1">
      <c r="B18" s="441"/>
      <c r="C18" s="397" t="s">
        <v>372</v>
      </c>
      <c r="D18" s="443"/>
      <c r="E18" s="94"/>
      <c r="F18" s="193">
        <v>12</v>
      </c>
      <c r="G18" s="134"/>
      <c r="H18" s="480"/>
      <c r="I18" s="4" t="s">
        <v>352</v>
      </c>
      <c r="J18" s="4"/>
      <c r="K18" s="193">
        <v>36</v>
      </c>
    </row>
    <row r="19" spans="2:11" ht="18" customHeight="1">
      <c r="B19" s="441"/>
      <c r="C19" s="397" t="s">
        <v>126</v>
      </c>
      <c r="D19" s="443"/>
      <c r="E19" s="94"/>
      <c r="F19" s="193">
        <v>12</v>
      </c>
      <c r="G19" s="134"/>
      <c r="H19" s="446" t="s">
        <v>373</v>
      </c>
      <c r="I19" s="447"/>
      <c r="J19" s="20"/>
      <c r="K19" s="193">
        <f>SUM(K20:K22)</f>
        <v>0</v>
      </c>
    </row>
    <row r="20" spans="2:11" ht="18" customHeight="1">
      <c r="B20" s="441"/>
      <c r="C20" s="397" t="s">
        <v>540</v>
      </c>
      <c r="D20" s="443"/>
      <c r="E20" s="94"/>
      <c r="F20" s="193">
        <v>12</v>
      </c>
      <c r="G20" s="134"/>
      <c r="H20" s="419"/>
      <c r="I20" s="4" t="s">
        <v>541</v>
      </c>
      <c r="J20" s="19"/>
      <c r="K20" s="193">
        <v>0</v>
      </c>
    </row>
    <row r="21" spans="2:11" ht="18" customHeight="1">
      <c r="B21" s="441"/>
      <c r="C21" s="397" t="s">
        <v>542</v>
      </c>
      <c r="D21" s="443"/>
      <c r="E21" s="94"/>
      <c r="F21" s="193">
        <v>12</v>
      </c>
      <c r="G21" s="134"/>
      <c r="H21" s="419"/>
      <c r="I21" s="4" t="s">
        <v>543</v>
      </c>
      <c r="J21" s="19"/>
      <c r="K21" s="193">
        <v>0</v>
      </c>
    </row>
    <row r="22" spans="2:11" ht="18" customHeight="1">
      <c r="B22" s="441"/>
      <c r="C22" s="397" t="s">
        <v>544</v>
      </c>
      <c r="D22" s="443"/>
      <c r="E22" s="94"/>
      <c r="F22" s="193">
        <v>12</v>
      </c>
      <c r="G22" s="134"/>
      <c r="H22" s="419"/>
      <c r="I22" s="4" t="s">
        <v>545</v>
      </c>
      <c r="J22" s="19"/>
      <c r="K22" s="193">
        <v>0</v>
      </c>
    </row>
    <row r="23" spans="2:11" ht="18" customHeight="1">
      <c r="B23" s="364" t="s">
        <v>478</v>
      </c>
      <c r="C23" s="364"/>
      <c r="D23" s="364"/>
      <c r="E23" s="91"/>
      <c r="F23" s="193">
        <f>SUM(F24:F26)</f>
        <v>2240</v>
      </c>
      <c r="G23" s="134"/>
      <c r="H23" s="364" t="s">
        <v>353</v>
      </c>
      <c r="I23" s="481"/>
      <c r="J23" s="482"/>
      <c r="K23" s="193">
        <f>SUM(K24:K33)</f>
        <v>24</v>
      </c>
    </row>
    <row r="24" spans="2:11" ht="18" customHeight="1">
      <c r="B24" s="360"/>
      <c r="C24" s="364" t="s">
        <v>492</v>
      </c>
      <c r="D24" s="364"/>
      <c r="E24" s="10"/>
      <c r="F24" s="193">
        <v>448</v>
      </c>
      <c r="G24" s="134"/>
      <c r="H24" s="482"/>
      <c r="I24" s="4" t="s">
        <v>354</v>
      </c>
      <c r="J24" s="4"/>
      <c r="K24" s="193">
        <v>8</v>
      </c>
    </row>
    <row r="25" spans="2:11" ht="18" customHeight="1">
      <c r="B25" s="432"/>
      <c r="C25" s="360" t="s">
        <v>493</v>
      </c>
      <c r="D25" s="360"/>
      <c r="E25" s="4"/>
      <c r="F25" s="193">
        <v>1624</v>
      </c>
      <c r="G25" s="134"/>
      <c r="H25" s="482"/>
      <c r="I25" s="4" t="s">
        <v>355</v>
      </c>
      <c r="J25" s="4"/>
      <c r="K25" s="193">
        <v>8</v>
      </c>
    </row>
    <row r="26" spans="2:11" ht="18" customHeight="1">
      <c r="B26" s="432"/>
      <c r="C26" s="360" t="s">
        <v>546</v>
      </c>
      <c r="D26" s="360"/>
      <c r="E26" s="483"/>
      <c r="F26" s="193">
        <v>168</v>
      </c>
      <c r="G26" s="134"/>
      <c r="H26" s="482"/>
      <c r="I26" s="4" t="s">
        <v>356</v>
      </c>
      <c r="J26" s="4"/>
      <c r="K26" s="193">
        <v>8</v>
      </c>
    </row>
    <row r="27" spans="2:11" ht="18" customHeight="1">
      <c r="B27" s="360" t="s">
        <v>313</v>
      </c>
      <c r="C27" s="484"/>
      <c r="D27" s="484"/>
      <c r="E27" s="4"/>
      <c r="F27" s="193">
        <f>SUM(F28:F41)+SUM(K4:K18)</f>
        <v>972</v>
      </c>
      <c r="G27" s="134"/>
      <c r="H27" s="482"/>
      <c r="I27" s="4" t="s">
        <v>357</v>
      </c>
      <c r="J27" s="4"/>
      <c r="K27" s="193">
        <v>0</v>
      </c>
    </row>
    <row r="28" spans="2:11" ht="18" customHeight="1">
      <c r="B28" s="484"/>
      <c r="C28" s="360" t="s">
        <v>324</v>
      </c>
      <c r="D28" s="360"/>
      <c r="E28" s="4"/>
      <c r="F28" s="193">
        <v>48</v>
      </c>
      <c r="G28" s="134"/>
      <c r="H28" s="482"/>
      <c r="I28" s="4" t="s">
        <v>358</v>
      </c>
      <c r="J28" s="4"/>
      <c r="K28" s="193">
        <v>0</v>
      </c>
    </row>
    <row r="29" spans="2:11" ht="18" customHeight="1">
      <c r="B29" s="432"/>
      <c r="C29" s="360" t="s">
        <v>325</v>
      </c>
      <c r="D29" s="360"/>
      <c r="E29" s="4"/>
      <c r="F29" s="193">
        <v>48</v>
      </c>
      <c r="G29" s="134"/>
      <c r="H29" s="482"/>
      <c r="I29" s="4" t="s">
        <v>359</v>
      </c>
      <c r="J29" s="4"/>
      <c r="K29" s="193">
        <v>0</v>
      </c>
    </row>
    <row r="30" spans="2:11" ht="18" customHeight="1">
      <c r="B30" s="432"/>
      <c r="C30" s="364" t="s">
        <v>326</v>
      </c>
      <c r="D30" s="433"/>
      <c r="E30" s="95"/>
      <c r="F30" s="193">
        <v>48</v>
      </c>
      <c r="G30" s="134"/>
      <c r="H30" s="482"/>
      <c r="I30" s="4" t="s">
        <v>360</v>
      </c>
      <c r="J30" s="4"/>
      <c r="K30" s="193">
        <v>0</v>
      </c>
    </row>
    <row r="31" spans="2:11" ht="18" customHeight="1">
      <c r="B31" s="432"/>
      <c r="C31" s="364" t="s">
        <v>327</v>
      </c>
      <c r="D31" s="364"/>
      <c r="E31" s="10"/>
      <c r="F31" s="193">
        <v>48</v>
      </c>
      <c r="G31" s="134"/>
      <c r="H31" s="482"/>
      <c r="I31" s="4" t="s">
        <v>361</v>
      </c>
      <c r="J31" s="4"/>
      <c r="K31" s="193">
        <v>0</v>
      </c>
    </row>
    <row r="32" spans="2:11" ht="18" customHeight="1">
      <c r="B32" s="432"/>
      <c r="C32" s="364" t="s">
        <v>328</v>
      </c>
      <c r="D32" s="364"/>
      <c r="E32" s="10"/>
      <c r="F32" s="193">
        <v>48</v>
      </c>
      <c r="G32" s="134"/>
      <c r="H32" s="482"/>
      <c r="I32" s="4" t="s">
        <v>346</v>
      </c>
      <c r="J32" s="4"/>
      <c r="K32" s="193">
        <v>0</v>
      </c>
    </row>
    <row r="33" spans="2:11" ht="18" customHeight="1">
      <c r="B33" s="432"/>
      <c r="C33" s="364" t="s">
        <v>329</v>
      </c>
      <c r="D33" s="433"/>
      <c r="E33" s="95"/>
      <c r="F33" s="193">
        <v>48</v>
      </c>
      <c r="G33" s="134"/>
      <c r="H33" s="482"/>
      <c r="I33" s="4" t="s">
        <v>347</v>
      </c>
      <c r="J33" s="4"/>
      <c r="K33" s="193">
        <v>0</v>
      </c>
    </row>
    <row r="34" spans="2:11" ht="18" customHeight="1">
      <c r="B34" s="432"/>
      <c r="C34" s="364" t="s">
        <v>330</v>
      </c>
      <c r="D34" s="364"/>
      <c r="E34" s="10"/>
      <c r="F34" s="193">
        <v>48</v>
      </c>
      <c r="G34" s="134"/>
      <c r="H34" s="364" t="s">
        <v>362</v>
      </c>
      <c r="I34" s="481"/>
      <c r="J34" s="482"/>
      <c r="K34" s="193">
        <f>SUM(K35:K40)</f>
        <v>0</v>
      </c>
    </row>
    <row r="35" spans="2:11" ht="18" customHeight="1">
      <c r="B35" s="432"/>
      <c r="C35" s="364" t="s">
        <v>376</v>
      </c>
      <c r="D35" s="364"/>
      <c r="E35" s="10"/>
      <c r="F35" s="193">
        <v>48</v>
      </c>
      <c r="G35" s="134"/>
      <c r="H35" s="10"/>
      <c r="I35" s="4" t="s">
        <v>324</v>
      </c>
      <c r="J35" s="4"/>
      <c r="K35" s="193">
        <v>0</v>
      </c>
    </row>
    <row r="36" spans="2:11" ht="18" customHeight="1">
      <c r="B36" s="432"/>
      <c r="C36" s="364" t="s">
        <v>331</v>
      </c>
      <c r="D36" s="364"/>
      <c r="E36" s="10"/>
      <c r="F36" s="193">
        <v>48</v>
      </c>
      <c r="G36" s="134"/>
      <c r="H36" s="482"/>
      <c r="I36" s="4" t="s">
        <v>336</v>
      </c>
      <c r="J36" s="4"/>
      <c r="K36" s="193">
        <v>0</v>
      </c>
    </row>
    <row r="37" spans="2:11" ht="18" customHeight="1">
      <c r="B37" s="432"/>
      <c r="C37" s="364" t="s">
        <v>12</v>
      </c>
      <c r="D37" s="364"/>
      <c r="E37" s="10"/>
      <c r="F37" s="193">
        <v>48</v>
      </c>
      <c r="G37" s="134"/>
      <c r="H37" s="482"/>
      <c r="I37" s="4" t="s">
        <v>348</v>
      </c>
      <c r="J37" s="4"/>
      <c r="K37" s="193">
        <v>0</v>
      </c>
    </row>
    <row r="38" spans="2:11" ht="18" customHeight="1">
      <c r="B38" s="432"/>
      <c r="C38" s="364" t="s">
        <v>377</v>
      </c>
      <c r="D38" s="364"/>
      <c r="E38" s="10"/>
      <c r="F38" s="193">
        <v>48</v>
      </c>
      <c r="G38" s="134"/>
      <c r="H38" s="482"/>
      <c r="I38" s="4" t="s">
        <v>349</v>
      </c>
      <c r="J38" s="4"/>
      <c r="K38" s="193">
        <v>0</v>
      </c>
    </row>
    <row r="39" spans="2:11" ht="18" customHeight="1">
      <c r="B39" s="432"/>
      <c r="C39" s="364" t="s">
        <v>332</v>
      </c>
      <c r="D39" s="364"/>
      <c r="E39" s="10"/>
      <c r="F39" s="193">
        <v>48</v>
      </c>
      <c r="G39" s="134"/>
      <c r="H39" s="482"/>
      <c r="I39" s="4" t="s">
        <v>547</v>
      </c>
      <c r="J39" s="4"/>
      <c r="K39" s="193">
        <v>0</v>
      </c>
    </row>
    <row r="40" spans="2:11" ht="18" customHeight="1">
      <c r="B40" s="432"/>
      <c r="C40" s="364" t="s">
        <v>378</v>
      </c>
      <c r="D40" s="364"/>
      <c r="E40" s="10"/>
      <c r="F40" s="193">
        <v>48</v>
      </c>
      <c r="G40" s="134"/>
      <c r="H40" s="482"/>
      <c r="I40" s="4" t="s">
        <v>548</v>
      </c>
      <c r="J40" s="4"/>
      <c r="K40" s="193">
        <v>0</v>
      </c>
    </row>
    <row r="41" spans="1:11" ht="18" customHeight="1">
      <c r="A41" s="60"/>
      <c r="B41" s="485"/>
      <c r="C41" s="434" t="s">
        <v>333</v>
      </c>
      <c r="D41" s="434"/>
      <c r="E41" s="63"/>
      <c r="F41" s="195">
        <v>0</v>
      </c>
      <c r="G41" s="69"/>
      <c r="H41" s="434" t="s">
        <v>13</v>
      </c>
      <c r="I41" s="486"/>
      <c r="J41" s="487"/>
      <c r="K41" s="195">
        <v>0</v>
      </c>
    </row>
    <row r="42" spans="2:11" s="15" customFormat="1" ht="16.5" customHeight="1">
      <c r="B42" s="119"/>
      <c r="C42" s="119"/>
      <c r="D42" s="135"/>
      <c r="E42" s="135"/>
      <c r="F42" s="119"/>
      <c r="G42" s="119"/>
      <c r="H42" s="119"/>
      <c r="I42" s="119"/>
      <c r="J42" s="119"/>
      <c r="K42" s="129" t="s">
        <v>34</v>
      </c>
    </row>
    <row r="43" spans="2:11" ht="13.5">
      <c r="B43" s="3"/>
      <c r="C43" s="3"/>
      <c r="D43" s="19"/>
      <c r="E43" s="19"/>
      <c r="F43" s="3"/>
      <c r="G43" s="3"/>
      <c r="H43" s="3"/>
      <c r="I43" s="3"/>
      <c r="J43" s="3"/>
      <c r="K43" s="3"/>
    </row>
    <row r="44" spans="2:11" ht="13.5">
      <c r="B44" s="3"/>
      <c r="C44" s="3"/>
      <c r="D44" s="19"/>
      <c r="E44" s="19"/>
      <c r="F44" s="3"/>
      <c r="G44" s="3"/>
      <c r="H44" s="3"/>
      <c r="I44" s="3"/>
      <c r="J44" s="3"/>
      <c r="K44" s="3"/>
    </row>
    <row r="45" spans="2:11" ht="13.5">
      <c r="B45" s="3"/>
      <c r="C45" s="3"/>
      <c r="D45" s="19"/>
      <c r="E45" s="19"/>
      <c r="F45" s="3"/>
      <c r="G45" s="3"/>
      <c r="H45" s="3"/>
      <c r="I45" s="3"/>
      <c r="J45" s="3"/>
      <c r="K45" s="3"/>
    </row>
    <row r="46" spans="2:11" ht="14.25" customHeight="1">
      <c r="B46" s="3"/>
      <c r="C46" s="3"/>
      <c r="D46" s="19"/>
      <c r="E46" s="19"/>
      <c r="F46" s="3"/>
      <c r="G46" s="3"/>
      <c r="H46" s="3"/>
      <c r="I46" s="3"/>
      <c r="J46" s="3"/>
      <c r="K46" s="3"/>
    </row>
    <row r="47" spans="2:11" ht="13.5">
      <c r="B47" s="3"/>
      <c r="C47" s="3"/>
      <c r="D47" s="19"/>
      <c r="E47" s="19"/>
      <c r="F47" s="3"/>
      <c r="G47" s="3"/>
      <c r="H47" s="3"/>
      <c r="I47" s="3"/>
      <c r="J47" s="3"/>
      <c r="K47" s="3"/>
    </row>
    <row r="48" spans="2:11" ht="13.5">
      <c r="B48" s="3"/>
      <c r="C48" s="3"/>
      <c r="D48" s="19"/>
      <c r="E48" s="19"/>
      <c r="F48" s="3"/>
      <c r="G48" s="3"/>
      <c r="H48" s="3"/>
      <c r="I48" s="3"/>
      <c r="J48" s="3"/>
      <c r="K48" s="3"/>
    </row>
    <row r="49" spans="2:11" ht="13.5">
      <c r="B49" s="3"/>
      <c r="C49" s="3"/>
      <c r="D49" s="19"/>
      <c r="E49" s="19"/>
      <c r="F49" s="3"/>
      <c r="G49" s="3"/>
      <c r="H49" s="3"/>
      <c r="I49" s="3"/>
      <c r="J49" s="3"/>
      <c r="K49" s="3"/>
    </row>
    <row r="50" spans="2:11" ht="13.5">
      <c r="B50" s="3"/>
      <c r="C50" s="3"/>
      <c r="D50" s="19"/>
      <c r="E50" s="19"/>
      <c r="F50" s="3"/>
      <c r="G50" s="3"/>
      <c r="H50" s="3"/>
      <c r="I50" s="3"/>
      <c r="J50" s="3"/>
      <c r="K50" s="3"/>
    </row>
    <row r="51" spans="2:11" ht="13.5">
      <c r="B51" s="3"/>
      <c r="C51" s="3"/>
      <c r="D51" s="19"/>
      <c r="E51" s="19"/>
      <c r="F51" s="3"/>
      <c r="G51" s="3"/>
      <c r="H51" s="3"/>
      <c r="I51" s="3"/>
      <c r="J51" s="3"/>
      <c r="K51" s="3"/>
    </row>
    <row r="52" spans="2:11" ht="13.5">
      <c r="B52" s="3"/>
      <c r="C52" s="3"/>
      <c r="D52" s="19"/>
      <c r="E52" s="19"/>
      <c r="F52" s="3"/>
      <c r="G52" s="3"/>
      <c r="H52" s="3"/>
      <c r="I52" s="3"/>
      <c r="J52" s="3"/>
      <c r="K52" s="3"/>
    </row>
    <row r="53" spans="2:11" ht="13.5">
      <c r="B53" s="3"/>
      <c r="C53" s="3"/>
      <c r="D53" s="19"/>
      <c r="E53" s="19"/>
      <c r="F53" s="3"/>
      <c r="G53" s="3"/>
      <c r="H53" s="3"/>
      <c r="I53" s="3"/>
      <c r="J53" s="3"/>
      <c r="K53" s="3"/>
    </row>
    <row r="54" spans="2:11" ht="13.5">
      <c r="B54" s="3"/>
      <c r="C54" s="3"/>
      <c r="D54" s="19"/>
      <c r="E54" s="19"/>
      <c r="F54" s="3"/>
      <c r="G54" s="3"/>
      <c r="H54" s="3"/>
      <c r="I54" s="3"/>
      <c r="J54" s="3"/>
      <c r="K54" s="3"/>
    </row>
    <row r="55" spans="2:11" ht="13.5">
      <c r="B55" s="3"/>
      <c r="C55" s="3"/>
      <c r="D55" s="19"/>
      <c r="E55" s="19"/>
      <c r="F55" s="3"/>
      <c r="G55" s="3"/>
      <c r="H55" s="3"/>
      <c r="I55" s="3"/>
      <c r="J55" s="3"/>
      <c r="K55" s="3"/>
    </row>
    <row r="56" spans="2:11" ht="13.5">
      <c r="B56" s="3"/>
      <c r="C56" s="3"/>
      <c r="D56" s="19"/>
      <c r="E56" s="19"/>
      <c r="F56" s="3"/>
      <c r="G56" s="3"/>
      <c r="H56" s="3"/>
      <c r="I56" s="3"/>
      <c r="J56" s="3"/>
      <c r="K56" s="3"/>
    </row>
    <row r="57" spans="2:11" ht="13.5">
      <c r="B57" s="3"/>
      <c r="C57" s="3"/>
      <c r="D57" s="19"/>
      <c r="E57" s="19"/>
      <c r="F57" s="3"/>
      <c r="G57" s="3"/>
      <c r="H57" s="3"/>
      <c r="I57" s="3"/>
      <c r="J57" s="3"/>
      <c r="K57" s="3"/>
    </row>
    <row r="58" spans="2:11" ht="13.5">
      <c r="B58" s="3"/>
      <c r="C58" s="3"/>
      <c r="D58" s="19"/>
      <c r="E58" s="19"/>
      <c r="F58" s="3"/>
      <c r="G58" s="3"/>
      <c r="H58" s="3"/>
      <c r="I58" s="3"/>
      <c r="J58" s="3"/>
      <c r="K58" s="3"/>
    </row>
    <row r="59" spans="2:11" ht="13.5">
      <c r="B59" s="3"/>
      <c r="C59" s="3"/>
      <c r="D59" s="19"/>
      <c r="E59" s="19"/>
      <c r="F59" s="3"/>
      <c r="G59" s="3"/>
      <c r="H59" s="3"/>
      <c r="I59" s="3"/>
      <c r="J59" s="3"/>
      <c r="K59" s="3"/>
    </row>
    <row r="60" spans="2:11" ht="13.5">
      <c r="B60" s="3"/>
      <c r="C60" s="3"/>
      <c r="D60" s="19"/>
      <c r="E60" s="19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3.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3.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3.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3.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3.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3.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3.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3.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3.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3.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3.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3.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3.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3.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7" ht="13.5">
      <c r="B524" s="3"/>
      <c r="C524" s="3"/>
      <c r="D524" s="3"/>
      <c r="E524" s="3"/>
      <c r="F524" s="3"/>
      <c r="G524" s="3"/>
    </row>
  </sheetData>
  <sheetProtection/>
  <mergeCells count="48">
    <mergeCell ref="H4:H18"/>
    <mergeCell ref="H19:I19"/>
    <mergeCell ref="H20:H22"/>
    <mergeCell ref="C21:D21"/>
    <mergeCell ref="C15:D15"/>
    <mergeCell ref="C16:D16"/>
    <mergeCell ref="C22:D22"/>
    <mergeCell ref="C18:D18"/>
    <mergeCell ref="C19:D19"/>
    <mergeCell ref="B6:D6"/>
    <mergeCell ref="H41:I41"/>
    <mergeCell ref="C38:D38"/>
    <mergeCell ref="C39:D39"/>
    <mergeCell ref="H23:I23"/>
    <mergeCell ref="H34:I34"/>
    <mergeCell ref="C25:D25"/>
    <mergeCell ref="B23:D23"/>
    <mergeCell ref="C24:D24"/>
    <mergeCell ref="C28:D28"/>
    <mergeCell ref="C36:D36"/>
    <mergeCell ref="B3:D3"/>
    <mergeCell ref="H3:I3"/>
    <mergeCell ref="C13:D13"/>
    <mergeCell ref="F4:F5"/>
    <mergeCell ref="B12:D12"/>
    <mergeCell ref="B7:B11"/>
    <mergeCell ref="C8:C10"/>
    <mergeCell ref="B13:B22"/>
    <mergeCell ref="C17:D17"/>
    <mergeCell ref="C14:D14"/>
    <mergeCell ref="C34:D34"/>
    <mergeCell ref="C41:D41"/>
    <mergeCell ref="C37:D37"/>
    <mergeCell ref="C40:D40"/>
    <mergeCell ref="C11:D11"/>
    <mergeCell ref="B4:D5"/>
    <mergeCell ref="C7:D7"/>
    <mergeCell ref="C20:D20"/>
    <mergeCell ref="B24:B26"/>
    <mergeCell ref="C26:D26"/>
    <mergeCell ref="C35:D35"/>
    <mergeCell ref="C30:D30"/>
    <mergeCell ref="C33:D33"/>
    <mergeCell ref="C32:D32"/>
    <mergeCell ref="C31:D31"/>
    <mergeCell ref="C29:D29"/>
    <mergeCell ref="B28:B41"/>
    <mergeCell ref="B27:D27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U28" sqref="U28"/>
    </sheetView>
  </sheetViews>
  <sheetFormatPr defaultColWidth="9.00390625" defaultRowHeight="13.5"/>
  <cols>
    <col min="1" max="1" width="11.875" style="1" customWidth="1"/>
    <col min="2" max="2" width="6.50390625" style="14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12" t="s">
        <v>35</v>
      </c>
      <c r="B1" s="13"/>
    </row>
    <row r="2" ht="18.75" customHeight="1">
      <c r="A2" s="1" t="s">
        <v>401</v>
      </c>
    </row>
    <row r="3" ht="13.5">
      <c r="O3" s="21" t="str">
        <f>'1(1) 試験検査の実施件数'!$P$4</f>
        <v>平成25年度</v>
      </c>
    </row>
    <row r="4" spans="1:15" ht="37.5" customHeight="1">
      <c r="A4" s="396" t="s">
        <v>36</v>
      </c>
      <c r="B4" s="449"/>
      <c r="C4" s="57" t="s">
        <v>108</v>
      </c>
      <c r="D4" s="59" t="s">
        <v>472</v>
      </c>
      <c r="E4" s="59" t="s">
        <v>109</v>
      </c>
      <c r="F4" s="59" t="s">
        <v>110</v>
      </c>
      <c r="G4" s="59" t="s">
        <v>111</v>
      </c>
      <c r="H4" s="59" t="s">
        <v>112</v>
      </c>
      <c r="I4" s="59" t="s">
        <v>113</v>
      </c>
      <c r="J4" s="59" t="s">
        <v>114</v>
      </c>
      <c r="K4" s="59" t="s">
        <v>115</v>
      </c>
      <c r="L4" s="59" t="s">
        <v>116</v>
      </c>
      <c r="M4" s="59" t="s">
        <v>473</v>
      </c>
      <c r="N4" s="59" t="s">
        <v>117</v>
      </c>
      <c r="O4" s="65" t="s">
        <v>118</v>
      </c>
    </row>
    <row r="5" spans="1:15" s="15" customFormat="1" ht="34.5" customHeight="1">
      <c r="A5" s="393" t="s">
        <v>127</v>
      </c>
      <c r="B5" s="48" t="s">
        <v>215</v>
      </c>
      <c r="C5" s="240">
        <f aca="true" t="shared" si="0" ref="C5:C16">SUM(D5:O5)</f>
        <v>175</v>
      </c>
      <c r="D5" s="240">
        <f aca="true" t="shared" si="1" ref="D5:O6">SUM(D7,D9,D11,D13,D15)</f>
        <v>4</v>
      </c>
      <c r="E5" s="240">
        <f t="shared" si="1"/>
        <v>22</v>
      </c>
      <c r="F5" s="240">
        <f t="shared" si="1"/>
        <v>14</v>
      </c>
      <c r="G5" s="240">
        <f t="shared" si="1"/>
        <v>12</v>
      </c>
      <c r="H5" s="240">
        <f t="shared" si="1"/>
        <v>17</v>
      </c>
      <c r="I5" s="240">
        <f t="shared" si="1"/>
        <v>17</v>
      </c>
      <c r="J5" s="240">
        <f t="shared" si="1"/>
        <v>19</v>
      </c>
      <c r="K5" s="240">
        <f t="shared" si="1"/>
        <v>24</v>
      </c>
      <c r="L5" s="240">
        <f t="shared" si="1"/>
        <v>3</v>
      </c>
      <c r="M5" s="240">
        <f>SUM(M7,M9,M11,M13,M15)</f>
        <v>11</v>
      </c>
      <c r="N5" s="240">
        <f t="shared" si="1"/>
        <v>14</v>
      </c>
      <c r="O5" s="241">
        <f t="shared" si="1"/>
        <v>18</v>
      </c>
    </row>
    <row r="6" spans="1:15" s="16" customFormat="1" ht="34.5" customHeight="1">
      <c r="A6" s="415"/>
      <c r="B6" s="50" t="s">
        <v>137</v>
      </c>
      <c r="C6" s="242">
        <f t="shared" si="0"/>
        <v>1555</v>
      </c>
      <c r="D6" s="242">
        <f t="shared" si="1"/>
        <v>24</v>
      </c>
      <c r="E6" s="242">
        <f>SUM(E8,E10,E12,E14,E16)</f>
        <v>137</v>
      </c>
      <c r="F6" s="242">
        <f t="shared" si="1"/>
        <v>315</v>
      </c>
      <c r="G6" s="242">
        <f t="shared" si="1"/>
        <v>80</v>
      </c>
      <c r="H6" s="242">
        <f t="shared" si="1"/>
        <v>184</v>
      </c>
      <c r="I6" s="242">
        <f t="shared" si="1"/>
        <v>113</v>
      </c>
      <c r="J6" s="242">
        <f>SUM(J8,J10,J12,J14,J16)</f>
        <v>249</v>
      </c>
      <c r="K6" s="242">
        <f>SUM(K8,K10,K12,K14,K16)</f>
        <v>126</v>
      </c>
      <c r="L6" s="242">
        <f>SUM(L8,L10,L12,L14,L16)</f>
        <v>20</v>
      </c>
      <c r="M6" s="242">
        <f t="shared" si="1"/>
        <v>87</v>
      </c>
      <c r="N6" s="242">
        <f t="shared" si="1"/>
        <v>85</v>
      </c>
      <c r="O6" s="243">
        <f t="shared" si="1"/>
        <v>135</v>
      </c>
    </row>
    <row r="7" spans="1:16" s="15" customFormat="1" ht="34.5" customHeight="1">
      <c r="A7" s="393" t="s">
        <v>169</v>
      </c>
      <c r="B7" s="48" t="s">
        <v>215</v>
      </c>
      <c r="C7" s="244">
        <f t="shared" si="0"/>
        <v>41</v>
      </c>
      <c r="D7" s="245">
        <v>1</v>
      </c>
      <c r="E7" s="245">
        <v>4</v>
      </c>
      <c r="F7" s="245">
        <v>3</v>
      </c>
      <c r="G7" s="245">
        <v>2</v>
      </c>
      <c r="H7" s="245">
        <v>6</v>
      </c>
      <c r="I7" s="245">
        <v>4</v>
      </c>
      <c r="J7" s="245">
        <v>5</v>
      </c>
      <c r="K7" s="245">
        <v>5</v>
      </c>
      <c r="L7" s="245">
        <v>1</v>
      </c>
      <c r="M7" s="246">
        <v>2</v>
      </c>
      <c r="N7" s="245">
        <v>6</v>
      </c>
      <c r="O7" s="247">
        <v>2</v>
      </c>
      <c r="P7" s="70"/>
    </row>
    <row r="8" spans="1:16" s="16" customFormat="1" ht="34.5" customHeight="1">
      <c r="A8" s="360"/>
      <c r="B8" s="49" t="s">
        <v>137</v>
      </c>
      <c r="C8" s="248">
        <f t="shared" si="0"/>
        <v>316</v>
      </c>
      <c r="D8" s="249">
        <v>8</v>
      </c>
      <c r="E8" s="249">
        <v>33</v>
      </c>
      <c r="F8" s="249">
        <v>38</v>
      </c>
      <c r="G8" s="249">
        <v>16</v>
      </c>
      <c r="H8" s="249">
        <v>48</v>
      </c>
      <c r="I8" s="249">
        <v>34</v>
      </c>
      <c r="J8" s="249">
        <v>24</v>
      </c>
      <c r="K8" s="249">
        <v>25</v>
      </c>
      <c r="L8" s="249">
        <v>8</v>
      </c>
      <c r="M8" s="250">
        <v>18</v>
      </c>
      <c r="N8" s="249">
        <v>48</v>
      </c>
      <c r="O8" s="251">
        <v>16</v>
      </c>
      <c r="P8" s="70"/>
    </row>
    <row r="9" spans="1:16" s="15" customFormat="1" ht="34.5" customHeight="1">
      <c r="A9" s="364" t="s">
        <v>37</v>
      </c>
      <c r="B9" s="48" t="s">
        <v>215</v>
      </c>
      <c r="C9" s="244">
        <f t="shared" si="0"/>
        <v>30</v>
      </c>
      <c r="D9" s="245">
        <v>1</v>
      </c>
      <c r="E9" s="245">
        <v>4</v>
      </c>
      <c r="F9" s="246">
        <v>1</v>
      </c>
      <c r="G9" s="245">
        <v>4</v>
      </c>
      <c r="H9" s="245">
        <v>1</v>
      </c>
      <c r="I9" s="246">
        <v>4</v>
      </c>
      <c r="J9" s="245">
        <v>1</v>
      </c>
      <c r="K9" s="245">
        <v>4</v>
      </c>
      <c r="L9" s="245">
        <v>1</v>
      </c>
      <c r="M9" s="246">
        <v>4</v>
      </c>
      <c r="N9" s="245">
        <v>1</v>
      </c>
      <c r="O9" s="247">
        <v>4</v>
      </c>
      <c r="P9" s="70"/>
    </row>
    <row r="10" spans="1:16" s="16" customFormat="1" ht="34.5" customHeight="1">
      <c r="A10" s="364"/>
      <c r="B10" s="49" t="s">
        <v>137</v>
      </c>
      <c r="C10" s="248">
        <f t="shared" si="0"/>
        <v>285</v>
      </c>
      <c r="D10" s="249">
        <v>8</v>
      </c>
      <c r="E10" s="249">
        <v>40</v>
      </c>
      <c r="F10" s="250">
        <v>8</v>
      </c>
      <c r="G10" s="249">
        <v>39</v>
      </c>
      <c r="H10" s="249">
        <v>8</v>
      </c>
      <c r="I10" s="250">
        <v>40</v>
      </c>
      <c r="J10" s="249">
        <v>8</v>
      </c>
      <c r="K10" s="249">
        <v>39</v>
      </c>
      <c r="L10" s="249">
        <v>8</v>
      </c>
      <c r="M10" s="250">
        <v>40</v>
      </c>
      <c r="N10" s="249">
        <v>8</v>
      </c>
      <c r="O10" s="251">
        <v>39</v>
      </c>
      <c r="P10" s="70"/>
    </row>
    <row r="11" spans="1:16" s="15" customFormat="1" ht="34.5" customHeight="1">
      <c r="A11" s="11" t="s">
        <v>171</v>
      </c>
      <c r="B11" s="48" t="s">
        <v>215</v>
      </c>
      <c r="C11" s="244">
        <f t="shared" si="0"/>
        <v>64</v>
      </c>
      <c r="D11" s="245">
        <v>1</v>
      </c>
      <c r="E11" s="245">
        <v>9</v>
      </c>
      <c r="F11" s="245">
        <v>7</v>
      </c>
      <c r="G11" s="245">
        <v>5</v>
      </c>
      <c r="H11" s="245">
        <v>9</v>
      </c>
      <c r="I11" s="245">
        <v>8</v>
      </c>
      <c r="J11" s="245">
        <v>5</v>
      </c>
      <c r="K11" s="245">
        <v>14</v>
      </c>
      <c r="L11" s="246" t="s">
        <v>487</v>
      </c>
      <c r="M11" s="245">
        <v>4</v>
      </c>
      <c r="N11" s="245">
        <v>2</v>
      </c>
      <c r="O11" s="268" t="s">
        <v>487</v>
      </c>
      <c r="P11" s="70"/>
    </row>
    <row r="12" spans="1:16" s="16" customFormat="1" ht="34.5" customHeight="1">
      <c r="A12" s="17" t="s">
        <v>38</v>
      </c>
      <c r="B12" s="49" t="s">
        <v>137</v>
      </c>
      <c r="C12" s="248">
        <f t="shared" si="0"/>
        <v>700</v>
      </c>
      <c r="D12" s="249">
        <v>4</v>
      </c>
      <c r="E12" s="249">
        <v>41</v>
      </c>
      <c r="F12" s="249">
        <v>203</v>
      </c>
      <c r="G12" s="249">
        <v>21</v>
      </c>
      <c r="H12" s="249">
        <v>124</v>
      </c>
      <c r="I12" s="249">
        <v>35</v>
      </c>
      <c r="J12" s="249">
        <v>180</v>
      </c>
      <c r="K12" s="249">
        <v>58</v>
      </c>
      <c r="L12" s="250" t="s">
        <v>487</v>
      </c>
      <c r="M12" s="249">
        <v>25</v>
      </c>
      <c r="N12" s="249">
        <v>9</v>
      </c>
      <c r="O12" s="256" t="s">
        <v>487</v>
      </c>
      <c r="P12" s="70"/>
    </row>
    <row r="13" spans="1:16" s="15" customFormat="1" ht="34.5" customHeight="1">
      <c r="A13" s="360" t="s">
        <v>172</v>
      </c>
      <c r="B13" s="48" t="s">
        <v>215</v>
      </c>
      <c r="C13" s="244">
        <f t="shared" si="0"/>
        <v>18</v>
      </c>
      <c r="D13" s="246" t="s">
        <v>487</v>
      </c>
      <c r="E13" s="246">
        <v>3</v>
      </c>
      <c r="F13" s="246" t="s">
        <v>487</v>
      </c>
      <c r="G13" s="246" t="s">
        <v>487</v>
      </c>
      <c r="H13" s="246" t="s">
        <v>487</v>
      </c>
      <c r="I13" s="246" t="s">
        <v>487</v>
      </c>
      <c r="J13" s="246" t="s">
        <v>487</v>
      </c>
      <c r="K13" s="246" t="s">
        <v>487</v>
      </c>
      <c r="L13" s="246" t="s">
        <v>487</v>
      </c>
      <c r="M13" s="246" t="s">
        <v>487</v>
      </c>
      <c r="N13" s="246">
        <v>4</v>
      </c>
      <c r="O13" s="257">
        <v>11</v>
      </c>
      <c r="P13" s="70"/>
    </row>
    <row r="14" spans="1:16" s="16" customFormat="1" ht="34.5" customHeight="1">
      <c r="A14" s="360"/>
      <c r="B14" s="49" t="s">
        <v>137</v>
      </c>
      <c r="C14" s="248">
        <f t="shared" si="0"/>
        <v>107</v>
      </c>
      <c r="D14" s="250" t="s">
        <v>487</v>
      </c>
      <c r="E14" s="250">
        <v>15</v>
      </c>
      <c r="F14" s="250" t="s">
        <v>487</v>
      </c>
      <c r="G14" s="250" t="s">
        <v>487</v>
      </c>
      <c r="H14" s="250" t="s">
        <v>487</v>
      </c>
      <c r="I14" s="250" t="s">
        <v>487</v>
      </c>
      <c r="J14" s="250" t="s">
        <v>487</v>
      </c>
      <c r="K14" s="250" t="s">
        <v>487</v>
      </c>
      <c r="L14" s="250" t="s">
        <v>487</v>
      </c>
      <c r="M14" s="250" t="s">
        <v>487</v>
      </c>
      <c r="N14" s="250">
        <v>16</v>
      </c>
      <c r="O14" s="256">
        <v>76</v>
      </c>
      <c r="P14" s="70"/>
    </row>
    <row r="15" spans="1:16" s="15" customFormat="1" ht="34.5" customHeight="1">
      <c r="A15" s="360" t="s">
        <v>287</v>
      </c>
      <c r="B15" s="48" t="s">
        <v>215</v>
      </c>
      <c r="C15" s="244">
        <f t="shared" si="0"/>
        <v>22</v>
      </c>
      <c r="D15" s="246">
        <v>1</v>
      </c>
      <c r="E15" s="246">
        <v>2</v>
      </c>
      <c r="F15" s="246">
        <v>3</v>
      </c>
      <c r="G15" s="245">
        <v>1</v>
      </c>
      <c r="H15" s="245">
        <v>1</v>
      </c>
      <c r="I15" s="245">
        <v>1</v>
      </c>
      <c r="J15" s="245">
        <v>8</v>
      </c>
      <c r="K15" s="246">
        <v>1</v>
      </c>
      <c r="L15" s="246">
        <v>1</v>
      </c>
      <c r="M15" s="246">
        <v>1</v>
      </c>
      <c r="N15" s="246">
        <v>1</v>
      </c>
      <c r="O15" s="268">
        <v>1</v>
      </c>
      <c r="P15" s="70"/>
    </row>
    <row r="16" spans="1:16" s="16" customFormat="1" ht="34.5" customHeight="1">
      <c r="A16" s="361"/>
      <c r="B16" s="66" t="s">
        <v>137</v>
      </c>
      <c r="C16" s="252">
        <f t="shared" si="0"/>
        <v>147</v>
      </c>
      <c r="D16" s="267">
        <v>4</v>
      </c>
      <c r="E16" s="267">
        <v>8</v>
      </c>
      <c r="F16" s="267">
        <v>66</v>
      </c>
      <c r="G16" s="253">
        <v>4</v>
      </c>
      <c r="H16" s="253">
        <v>4</v>
      </c>
      <c r="I16" s="253">
        <v>4</v>
      </c>
      <c r="J16" s="253">
        <v>37</v>
      </c>
      <c r="K16" s="267">
        <v>4</v>
      </c>
      <c r="L16" s="267">
        <v>4</v>
      </c>
      <c r="M16" s="267">
        <v>4</v>
      </c>
      <c r="N16" s="267">
        <v>4</v>
      </c>
      <c r="O16" s="269">
        <v>4</v>
      </c>
      <c r="P16" s="70"/>
    </row>
    <row r="17" ht="19.5" customHeight="1">
      <c r="O17" s="129" t="s">
        <v>34</v>
      </c>
    </row>
    <row r="18" spans="1:2" ht="13.5">
      <c r="A18" s="3"/>
      <c r="B18" s="18"/>
    </row>
  </sheetData>
  <sheetProtection/>
  <mergeCells count="6">
    <mergeCell ref="A4:B4"/>
    <mergeCell ref="A15:A16"/>
    <mergeCell ref="A13:A14"/>
    <mergeCell ref="A9:A10"/>
    <mergeCell ref="A7:A8"/>
    <mergeCell ref="A5:A6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403</v>
      </c>
    </row>
    <row r="2" ht="13.5">
      <c r="J2" s="142" t="str">
        <f>'1(1) 試験検査の実施件数'!$P$4</f>
        <v>平成25年度</v>
      </c>
    </row>
    <row r="3" spans="1:11" ht="32.25" customHeight="1">
      <c r="A3" s="116"/>
      <c r="B3" s="451" t="s">
        <v>168</v>
      </c>
      <c r="C3" s="451"/>
      <c r="D3" s="136"/>
      <c r="E3" s="67" t="s">
        <v>230</v>
      </c>
      <c r="F3" s="67" t="s">
        <v>169</v>
      </c>
      <c r="G3" s="38" t="s">
        <v>170</v>
      </c>
      <c r="H3" s="67" t="s">
        <v>171</v>
      </c>
      <c r="I3" s="67" t="s">
        <v>172</v>
      </c>
      <c r="J3" s="52" t="s">
        <v>287</v>
      </c>
      <c r="K3" s="20"/>
    </row>
    <row r="4" spans="1:11" ht="24" customHeight="1">
      <c r="A4" s="125"/>
      <c r="B4" s="452" t="s">
        <v>230</v>
      </c>
      <c r="C4" s="452"/>
      <c r="D4" s="26"/>
      <c r="E4" s="190">
        <f aca="true" t="shared" si="0" ref="E4:J4">SUM(E5:E45)</f>
        <v>1555</v>
      </c>
      <c r="F4" s="190">
        <f t="shared" si="0"/>
        <v>314</v>
      </c>
      <c r="G4" s="190">
        <f t="shared" si="0"/>
        <v>285</v>
      </c>
      <c r="H4" s="190">
        <f t="shared" si="0"/>
        <v>761</v>
      </c>
      <c r="I4" s="190">
        <f t="shared" si="0"/>
        <v>107</v>
      </c>
      <c r="J4" s="191">
        <f t="shared" si="0"/>
        <v>88</v>
      </c>
      <c r="K4" s="20"/>
    </row>
    <row r="5" spans="1:11" ht="17.25" customHeight="1">
      <c r="A5" s="125"/>
      <c r="B5" s="450" t="s">
        <v>453</v>
      </c>
      <c r="C5" s="450"/>
      <c r="D5" s="28"/>
      <c r="E5" s="258">
        <f>SUM(F5:J5)</f>
        <v>164</v>
      </c>
      <c r="F5" s="184">
        <v>36</v>
      </c>
      <c r="G5" s="254">
        <v>30</v>
      </c>
      <c r="H5" s="184">
        <v>72</v>
      </c>
      <c r="I5" s="184">
        <v>18</v>
      </c>
      <c r="J5" s="197">
        <v>8</v>
      </c>
      <c r="K5" s="20"/>
    </row>
    <row r="6" spans="2:11" ht="17.25" customHeight="1">
      <c r="B6" s="360" t="s">
        <v>15</v>
      </c>
      <c r="C6" s="360"/>
      <c r="D6" s="4"/>
      <c r="E6" s="206">
        <f aca="true" t="shared" si="1" ref="E6:E45">SUM(F6:J6)</f>
        <v>14</v>
      </c>
      <c r="F6" s="192">
        <v>0</v>
      </c>
      <c r="G6" s="192">
        <v>0</v>
      </c>
      <c r="H6" s="192">
        <v>0</v>
      </c>
      <c r="I6" s="192">
        <v>14</v>
      </c>
      <c r="J6" s="193">
        <v>0</v>
      </c>
      <c r="K6" s="20"/>
    </row>
    <row r="7" spans="2:11" ht="17.25" customHeight="1">
      <c r="B7" s="360" t="s">
        <v>16</v>
      </c>
      <c r="C7" s="360"/>
      <c r="D7" s="4"/>
      <c r="E7" s="206">
        <f t="shared" si="1"/>
        <v>68</v>
      </c>
      <c r="F7" s="192">
        <v>6</v>
      </c>
      <c r="G7" s="192">
        <v>0</v>
      </c>
      <c r="H7" s="192">
        <v>56</v>
      </c>
      <c r="I7" s="192">
        <v>0</v>
      </c>
      <c r="J7" s="193">
        <v>6</v>
      </c>
      <c r="K7" s="20"/>
    </row>
    <row r="8" spans="2:11" ht="17.25" customHeight="1">
      <c r="B8" s="360" t="s">
        <v>17</v>
      </c>
      <c r="C8" s="360"/>
      <c r="D8" s="4"/>
      <c r="E8" s="206">
        <f t="shared" si="1"/>
        <v>1</v>
      </c>
      <c r="F8" s="192">
        <v>0</v>
      </c>
      <c r="G8" s="192">
        <v>0</v>
      </c>
      <c r="H8" s="192">
        <v>1</v>
      </c>
      <c r="I8" s="192">
        <v>0</v>
      </c>
      <c r="J8" s="193">
        <v>0</v>
      </c>
      <c r="K8" s="20"/>
    </row>
    <row r="9" spans="2:11" ht="17.25" customHeight="1">
      <c r="B9" s="360" t="s">
        <v>173</v>
      </c>
      <c r="C9" s="360"/>
      <c r="D9" s="4"/>
      <c r="E9" s="206">
        <f t="shared" si="1"/>
        <v>68</v>
      </c>
      <c r="F9" s="192">
        <v>4</v>
      </c>
      <c r="G9" s="192">
        <v>0</v>
      </c>
      <c r="H9" s="192">
        <v>58</v>
      </c>
      <c r="I9" s="192">
        <v>0</v>
      </c>
      <c r="J9" s="193">
        <v>6</v>
      </c>
      <c r="K9" s="20"/>
    </row>
    <row r="10" spans="2:11" ht="17.25" customHeight="1">
      <c r="B10" s="395" t="s">
        <v>174</v>
      </c>
      <c r="C10" s="4" t="s">
        <v>175</v>
      </c>
      <c r="D10" s="4"/>
      <c r="E10" s="206">
        <f t="shared" si="1"/>
        <v>0</v>
      </c>
      <c r="F10" s="192">
        <v>0</v>
      </c>
      <c r="G10" s="192">
        <v>0</v>
      </c>
      <c r="H10" s="192">
        <v>0</v>
      </c>
      <c r="I10" s="192">
        <v>0</v>
      </c>
      <c r="J10" s="193">
        <v>0</v>
      </c>
      <c r="K10" s="20"/>
    </row>
    <row r="11" spans="2:11" ht="17.25" customHeight="1">
      <c r="B11" s="395"/>
      <c r="C11" s="4" t="s">
        <v>176</v>
      </c>
      <c r="D11" s="4"/>
      <c r="E11" s="206">
        <f t="shared" si="1"/>
        <v>73</v>
      </c>
      <c r="F11" s="192">
        <v>6</v>
      </c>
      <c r="G11" s="192">
        <v>0</v>
      </c>
      <c r="H11" s="192">
        <v>59</v>
      </c>
      <c r="I11" s="192">
        <v>0</v>
      </c>
      <c r="J11" s="193">
        <v>8</v>
      </c>
      <c r="K11" s="20"/>
    </row>
    <row r="12" spans="2:11" ht="17.25" customHeight="1">
      <c r="B12" s="395"/>
      <c r="C12" s="4" t="s">
        <v>18</v>
      </c>
      <c r="D12" s="4"/>
      <c r="E12" s="206">
        <f t="shared" si="1"/>
        <v>0</v>
      </c>
      <c r="F12" s="192">
        <v>0</v>
      </c>
      <c r="G12" s="192">
        <v>0</v>
      </c>
      <c r="H12" s="192">
        <v>0</v>
      </c>
      <c r="I12" s="192">
        <v>0</v>
      </c>
      <c r="J12" s="193">
        <v>0</v>
      </c>
      <c r="K12" s="20"/>
    </row>
    <row r="13" spans="2:11" ht="17.25" customHeight="1">
      <c r="B13" s="360" t="s">
        <v>177</v>
      </c>
      <c r="C13" s="360"/>
      <c r="D13" s="4"/>
      <c r="E13" s="206">
        <f t="shared" si="1"/>
        <v>29</v>
      </c>
      <c r="F13" s="192">
        <v>0</v>
      </c>
      <c r="G13" s="192">
        <v>0</v>
      </c>
      <c r="H13" s="192">
        <v>29</v>
      </c>
      <c r="I13" s="192">
        <v>0</v>
      </c>
      <c r="J13" s="193">
        <v>0</v>
      </c>
      <c r="K13" s="20"/>
    </row>
    <row r="14" spans="2:11" ht="17.25" customHeight="1">
      <c r="B14" s="360" t="s">
        <v>19</v>
      </c>
      <c r="C14" s="360"/>
      <c r="D14" s="4"/>
      <c r="E14" s="206">
        <f t="shared" si="1"/>
        <v>77</v>
      </c>
      <c r="F14" s="192">
        <v>30</v>
      </c>
      <c r="G14" s="192">
        <v>30</v>
      </c>
      <c r="H14" s="192">
        <v>15</v>
      </c>
      <c r="I14" s="192">
        <v>0</v>
      </c>
      <c r="J14" s="193">
        <v>2</v>
      </c>
      <c r="K14" s="20"/>
    </row>
    <row r="15" spans="2:11" ht="17.25" customHeight="1">
      <c r="B15" s="360" t="s">
        <v>20</v>
      </c>
      <c r="C15" s="360"/>
      <c r="D15" s="4"/>
      <c r="E15" s="206">
        <f t="shared" si="1"/>
        <v>29</v>
      </c>
      <c r="F15" s="192">
        <v>6</v>
      </c>
      <c r="G15" s="192">
        <v>9</v>
      </c>
      <c r="H15" s="192">
        <v>14</v>
      </c>
      <c r="I15" s="192">
        <v>0</v>
      </c>
      <c r="J15" s="193">
        <v>0</v>
      </c>
      <c r="K15" s="20"/>
    </row>
    <row r="16" spans="2:11" ht="17.25" customHeight="1">
      <c r="B16" s="360" t="s">
        <v>178</v>
      </c>
      <c r="C16" s="360"/>
      <c r="D16" s="4"/>
      <c r="E16" s="206">
        <f t="shared" si="1"/>
        <v>78</v>
      </c>
      <c r="F16" s="192">
        <v>30</v>
      </c>
      <c r="G16" s="192">
        <v>30</v>
      </c>
      <c r="H16" s="192">
        <v>16</v>
      </c>
      <c r="I16" s="192">
        <v>0</v>
      </c>
      <c r="J16" s="193">
        <v>2</v>
      </c>
      <c r="K16" s="20"/>
    </row>
    <row r="17" spans="2:11" ht="17.25" customHeight="1">
      <c r="B17" s="360" t="s">
        <v>179</v>
      </c>
      <c r="C17" s="360"/>
      <c r="D17" s="4"/>
      <c r="E17" s="206">
        <f t="shared" si="1"/>
        <v>15</v>
      </c>
      <c r="F17" s="192">
        <v>0</v>
      </c>
      <c r="G17" s="192">
        <v>0</v>
      </c>
      <c r="H17" s="192">
        <v>15</v>
      </c>
      <c r="I17" s="192">
        <v>0</v>
      </c>
      <c r="J17" s="193">
        <v>0</v>
      </c>
      <c r="K17" s="20"/>
    </row>
    <row r="18" spans="2:11" ht="17.25" customHeight="1">
      <c r="B18" s="360" t="s">
        <v>180</v>
      </c>
      <c r="C18" s="360"/>
      <c r="D18" s="4"/>
      <c r="E18" s="206">
        <f t="shared" si="1"/>
        <v>87</v>
      </c>
      <c r="F18" s="192">
        <v>30</v>
      </c>
      <c r="G18" s="192">
        <v>30</v>
      </c>
      <c r="H18" s="192">
        <v>18</v>
      </c>
      <c r="I18" s="192">
        <v>7</v>
      </c>
      <c r="J18" s="193">
        <v>2</v>
      </c>
      <c r="K18" s="20"/>
    </row>
    <row r="19" spans="2:11" ht="17.25" customHeight="1">
      <c r="B19" s="360" t="s">
        <v>21</v>
      </c>
      <c r="C19" s="360"/>
      <c r="D19" s="4"/>
      <c r="E19" s="206">
        <f t="shared" si="1"/>
        <v>15</v>
      </c>
      <c r="F19" s="192">
        <v>0</v>
      </c>
      <c r="G19" s="192">
        <v>0</v>
      </c>
      <c r="H19" s="192">
        <v>13</v>
      </c>
      <c r="I19" s="192">
        <v>0</v>
      </c>
      <c r="J19" s="193">
        <v>2</v>
      </c>
      <c r="K19" s="20"/>
    </row>
    <row r="20" spans="2:11" ht="17.25" customHeight="1">
      <c r="B20" s="360" t="s">
        <v>181</v>
      </c>
      <c r="C20" s="360"/>
      <c r="D20" s="4"/>
      <c r="E20" s="206">
        <f t="shared" si="1"/>
        <v>14</v>
      </c>
      <c r="F20" s="192">
        <v>0</v>
      </c>
      <c r="G20" s="192">
        <v>0</v>
      </c>
      <c r="H20" s="192">
        <v>14</v>
      </c>
      <c r="I20" s="192">
        <v>0</v>
      </c>
      <c r="J20" s="193">
        <v>0</v>
      </c>
      <c r="K20" s="20"/>
    </row>
    <row r="21" spans="2:11" ht="17.25" customHeight="1">
      <c r="B21" s="360" t="s">
        <v>22</v>
      </c>
      <c r="C21" s="360"/>
      <c r="D21" s="4"/>
      <c r="E21" s="206">
        <f t="shared" si="1"/>
        <v>0</v>
      </c>
      <c r="F21" s="192">
        <v>0</v>
      </c>
      <c r="G21" s="192">
        <v>0</v>
      </c>
      <c r="H21" s="192">
        <v>0</v>
      </c>
      <c r="I21" s="192">
        <v>0</v>
      </c>
      <c r="J21" s="193">
        <v>0</v>
      </c>
      <c r="K21" s="20"/>
    </row>
    <row r="22" spans="2:11" ht="17.25" customHeight="1">
      <c r="B22" s="360" t="s">
        <v>182</v>
      </c>
      <c r="C22" s="360"/>
      <c r="D22" s="4"/>
      <c r="E22" s="206">
        <f t="shared" si="1"/>
        <v>68</v>
      </c>
      <c r="F22" s="192">
        <v>20</v>
      </c>
      <c r="G22" s="192">
        <v>30</v>
      </c>
      <c r="H22" s="192">
        <v>16</v>
      </c>
      <c r="I22" s="192">
        <v>0</v>
      </c>
      <c r="J22" s="193">
        <v>2</v>
      </c>
      <c r="K22" s="20"/>
    </row>
    <row r="23" spans="2:11" ht="17.25" customHeight="1">
      <c r="B23" s="360" t="s">
        <v>183</v>
      </c>
      <c r="C23" s="360"/>
      <c r="D23" s="4"/>
      <c r="E23" s="206">
        <f t="shared" si="1"/>
        <v>78</v>
      </c>
      <c r="F23" s="192">
        <v>30</v>
      </c>
      <c r="G23" s="192">
        <v>30</v>
      </c>
      <c r="H23" s="192">
        <v>16</v>
      </c>
      <c r="I23" s="192">
        <v>0</v>
      </c>
      <c r="J23" s="193">
        <v>2</v>
      </c>
      <c r="K23" s="20"/>
    </row>
    <row r="24" spans="2:11" ht="17.25" customHeight="1">
      <c r="B24" s="360" t="s">
        <v>184</v>
      </c>
      <c r="C24" s="360"/>
      <c r="D24" s="4"/>
      <c r="E24" s="206">
        <f t="shared" si="1"/>
        <v>75</v>
      </c>
      <c r="F24" s="192">
        <v>30</v>
      </c>
      <c r="G24" s="192">
        <v>30</v>
      </c>
      <c r="H24" s="192">
        <v>15</v>
      </c>
      <c r="I24" s="192">
        <v>0</v>
      </c>
      <c r="J24" s="193">
        <v>0</v>
      </c>
      <c r="K24" s="20"/>
    </row>
    <row r="25" spans="2:11" ht="17.25" customHeight="1">
      <c r="B25" s="360" t="s">
        <v>185</v>
      </c>
      <c r="C25" s="360"/>
      <c r="D25" s="4"/>
      <c r="E25" s="206">
        <f t="shared" si="1"/>
        <v>75</v>
      </c>
      <c r="F25" s="192">
        <v>30</v>
      </c>
      <c r="G25" s="192">
        <v>30</v>
      </c>
      <c r="H25" s="192">
        <v>15</v>
      </c>
      <c r="I25" s="192">
        <v>0</v>
      </c>
      <c r="J25" s="193">
        <v>0</v>
      </c>
      <c r="K25" s="20"/>
    </row>
    <row r="26" spans="2:11" ht="17.25" customHeight="1">
      <c r="B26" s="360" t="s">
        <v>186</v>
      </c>
      <c r="C26" s="360"/>
      <c r="D26" s="4"/>
      <c r="E26" s="206">
        <f t="shared" si="1"/>
        <v>15</v>
      </c>
      <c r="F26" s="192">
        <v>0</v>
      </c>
      <c r="G26" s="192">
        <v>0</v>
      </c>
      <c r="H26" s="192">
        <v>15</v>
      </c>
      <c r="I26" s="192">
        <v>0</v>
      </c>
      <c r="J26" s="193">
        <v>0</v>
      </c>
      <c r="K26" s="20"/>
    </row>
    <row r="27" spans="2:11" ht="17.25" customHeight="1">
      <c r="B27" s="360" t="s">
        <v>187</v>
      </c>
      <c r="C27" s="360"/>
      <c r="D27" s="4"/>
      <c r="E27" s="206">
        <f t="shared" si="1"/>
        <v>18</v>
      </c>
      <c r="F27" s="192">
        <v>3</v>
      </c>
      <c r="G27" s="192">
        <v>0</v>
      </c>
      <c r="H27" s="192">
        <v>13</v>
      </c>
      <c r="I27" s="192">
        <v>0</v>
      </c>
      <c r="J27" s="193">
        <v>2</v>
      </c>
      <c r="K27" s="20"/>
    </row>
    <row r="28" spans="2:11" ht="17.25" customHeight="1">
      <c r="B28" s="360" t="s">
        <v>23</v>
      </c>
      <c r="C28" s="360"/>
      <c r="D28" s="4"/>
      <c r="E28" s="206">
        <f t="shared" si="1"/>
        <v>3</v>
      </c>
      <c r="F28" s="192">
        <v>0</v>
      </c>
      <c r="G28" s="192">
        <v>0</v>
      </c>
      <c r="H28" s="192">
        <v>1</v>
      </c>
      <c r="I28" s="192">
        <v>0</v>
      </c>
      <c r="J28" s="193">
        <v>2</v>
      </c>
      <c r="K28" s="20"/>
    </row>
    <row r="29" spans="2:11" ht="17.25" customHeight="1">
      <c r="B29" s="360" t="s">
        <v>444</v>
      </c>
      <c r="C29" s="360"/>
      <c r="D29" s="4"/>
      <c r="E29" s="206">
        <f t="shared" si="1"/>
        <v>0</v>
      </c>
      <c r="F29" s="192">
        <v>0</v>
      </c>
      <c r="G29" s="192">
        <v>0</v>
      </c>
      <c r="H29" s="192">
        <v>0</v>
      </c>
      <c r="I29" s="192">
        <v>0</v>
      </c>
      <c r="J29" s="193">
        <v>0</v>
      </c>
      <c r="K29" s="20"/>
    </row>
    <row r="30" spans="2:11" ht="17.25" customHeight="1">
      <c r="B30" s="360" t="s">
        <v>188</v>
      </c>
      <c r="C30" s="360"/>
      <c r="D30" s="4"/>
      <c r="E30" s="206">
        <f t="shared" si="1"/>
        <v>1</v>
      </c>
      <c r="F30" s="192">
        <v>0</v>
      </c>
      <c r="G30" s="192">
        <v>0</v>
      </c>
      <c r="H30" s="192">
        <v>1</v>
      </c>
      <c r="I30" s="192">
        <v>0</v>
      </c>
      <c r="J30" s="193">
        <v>0</v>
      </c>
      <c r="K30" s="20"/>
    </row>
    <row r="31" spans="2:11" ht="17.25" customHeight="1">
      <c r="B31" s="360" t="s">
        <v>24</v>
      </c>
      <c r="C31" s="360"/>
      <c r="D31" s="4"/>
      <c r="E31" s="206">
        <f t="shared" si="1"/>
        <v>22</v>
      </c>
      <c r="F31" s="192">
        <v>0</v>
      </c>
      <c r="G31" s="192">
        <v>0</v>
      </c>
      <c r="H31" s="192">
        <v>13</v>
      </c>
      <c r="I31" s="192">
        <v>7</v>
      </c>
      <c r="J31" s="193">
        <v>2</v>
      </c>
      <c r="K31" s="20"/>
    </row>
    <row r="32" spans="2:11" ht="17.25" customHeight="1">
      <c r="B32" s="360" t="s">
        <v>25</v>
      </c>
      <c r="C32" s="360"/>
      <c r="D32" s="4"/>
      <c r="E32" s="206">
        <f t="shared" si="1"/>
        <v>22</v>
      </c>
      <c r="F32" s="192">
        <v>0</v>
      </c>
      <c r="G32" s="192">
        <v>0</v>
      </c>
      <c r="H32" s="192">
        <v>13</v>
      </c>
      <c r="I32" s="192">
        <v>7</v>
      </c>
      <c r="J32" s="193">
        <v>2</v>
      </c>
      <c r="K32" s="20"/>
    </row>
    <row r="33" spans="2:11" ht="17.25" customHeight="1">
      <c r="B33" s="360" t="s">
        <v>375</v>
      </c>
      <c r="C33" s="360"/>
      <c r="D33" s="4"/>
      <c r="E33" s="206">
        <f t="shared" si="1"/>
        <v>13</v>
      </c>
      <c r="F33" s="192">
        <v>0</v>
      </c>
      <c r="G33" s="192">
        <v>0</v>
      </c>
      <c r="H33" s="192">
        <v>13</v>
      </c>
      <c r="I33" s="192">
        <v>0</v>
      </c>
      <c r="J33" s="193">
        <v>0</v>
      </c>
      <c r="K33" s="20"/>
    </row>
    <row r="34" spans="2:11" ht="17.25" customHeight="1">
      <c r="B34" s="360" t="s">
        <v>189</v>
      </c>
      <c r="C34" s="360"/>
      <c r="D34" s="4"/>
      <c r="E34" s="206">
        <f t="shared" si="1"/>
        <v>15</v>
      </c>
      <c r="F34" s="192">
        <v>0</v>
      </c>
      <c r="G34" s="192">
        <v>0</v>
      </c>
      <c r="H34" s="192">
        <v>13</v>
      </c>
      <c r="I34" s="192">
        <v>0</v>
      </c>
      <c r="J34" s="193">
        <v>2</v>
      </c>
      <c r="K34" s="20"/>
    </row>
    <row r="35" spans="2:11" ht="17.25" customHeight="1">
      <c r="B35" s="360" t="s">
        <v>474</v>
      </c>
      <c r="C35" s="360"/>
      <c r="D35" s="4"/>
      <c r="E35" s="206">
        <f t="shared" si="1"/>
        <v>13</v>
      </c>
      <c r="F35" s="192">
        <v>0</v>
      </c>
      <c r="G35" s="192">
        <v>0</v>
      </c>
      <c r="H35" s="192">
        <v>13</v>
      </c>
      <c r="I35" s="192">
        <v>0</v>
      </c>
      <c r="J35" s="193">
        <v>0</v>
      </c>
      <c r="K35" s="20"/>
    </row>
    <row r="36" spans="2:11" ht="17.25" customHeight="1">
      <c r="B36" s="360" t="s">
        <v>190</v>
      </c>
      <c r="C36" s="360"/>
      <c r="D36" s="4"/>
      <c r="E36" s="206">
        <f t="shared" si="1"/>
        <v>138</v>
      </c>
      <c r="F36" s="192">
        <v>0</v>
      </c>
      <c r="G36" s="192">
        <v>0</v>
      </c>
      <c r="H36" s="192">
        <v>106</v>
      </c>
      <c r="I36" s="192">
        <v>18</v>
      </c>
      <c r="J36" s="193">
        <v>14</v>
      </c>
      <c r="K36" s="20"/>
    </row>
    <row r="37" spans="2:11" ht="17.25" customHeight="1">
      <c r="B37" s="360" t="s">
        <v>191</v>
      </c>
      <c r="C37" s="360"/>
      <c r="D37" s="4"/>
      <c r="E37" s="206">
        <f t="shared" si="1"/>
        <v>18</v>
      </c>
      <c r="F37" s="192">
        <v>0</v>
      </c>
      <c r="G37" s="192">
        <v>0</v>
      </c>
      <c r="H37" s="192">
        <v>0</v>
      </c>
      <c r="I37" s="192">
        <v>18</v>
      </c>
      <c r="J37" s="193">
        <v>0</v>
      </c>
      <c r="K37" s="20"/>
    </row>
    <row r="38" spans="2:11" ht="17.25" customHeight="1">
      <c r="B38" s="395" t="s">
        <v>192</v>
      </c>
      <c r="C38" s="4" t="s">
        <v>193</v>
      </c>
      <c r="D38" s="4"/>
      <c r="E38" s="206">
        <f t="shared" si="1"/>
        <v>26</v>
      </c>
      <c r="F38" s="192">
        <v>0</v>
      </c>
      <c r="G38" s="192">
        <v>0</v>
      </c>
      <c r="H38" s="192">
        <v>26</v>
      </c>
      <c r="I38" s="192">
        <v>0</v>
      </c>
      <c r="J38" s="193">
        <v>0</v>
      </c>
      <c r="K38" s="20"/>
    </row>
    <row r="39" spans="2:11" ht="17.25" customHeight="1">
      <c r="B39" s="395"/>
      <c r="C39" s="4" t="s">
        <v>194</v>
      </c>
      <c r="D39" s="4"/>
      <c r="E39" s="206">
        <f t="shared" si="1"/>
        <v>0</v>
      </c>
      <c r="F39" s="192">
        <v>0</v>
      </c>
      <c r="G39" s="192">
        <v>0</v>
      </c>
      <c r="H39" s="192">
        <v>0</v>
      </c>
      <c r="I39" s="192">
        <v>0</v>
      </c>
      <c r="J39" s="193">
        <v>0</v>
      </c>
      <c r="K39" s="20"/>
    </row>
    <row r="40" spans="2:11" ht="17.25" customHeight="1">
      <c r="B40" s="395"/>
      <c r="C40" s="4" t="s">
        <v>195</v>
      </c>
      <c r="D40" s="4"/>
      <c r="E40" s="206">
        <f t="shared" si="1"/>
        <v>31</v>
      </c>
      <c r="F40" s="192">
        <v>9</v>
      </c>
      <c r="G40" s="192">
        <v>0</v>
      </c>
      <c r="H40" s="192">
        <v>22</v>
      </c>
      <c r="I40" s="192">
        <v>0</v>
      </c>
      <c r="J40" s="193">
        <v>0</v>
      </c>
      <c r="K40" s="20"/>
    </row>
    <row r="41" spans="2:11" ht="17.25" customHeight="1">
      <c r="B41" s="360" t="s">
        <v>196</v>
      </c>
      <c r="C41" s="360"/>
      <c r="D41" s="4"/>
      <c r="E41" s="206">
        <f t="shared" si="1"/>
        <v>20</v>
      </c>
      <c r="F41" s="192">
        <v>4</v>
      </c>
      <c r="G41" s="192">
        <v>0</v>
      </c>
      <c r="H41" s="192">
        <v>14</v>
      </c>
      <c r="I41" s="192">
        <v>0</v>
      </c>
      <c r="J41" s="193">
        <v>2</v>
      </c>
      <c r="K41" s="20"/>
    </row>
    <row r="42" spans="2:11" ht="17.25" customHeight="1">
      <c r="B42" s="360" t="s">
        <v>197</v>
      </c>
      <c r="C42" s="360"/>
      <c r="D42" s="4"/>
      <c r="E42" s="206">
        <f t="shared" si="1"/>
        <v>2</v>
      </c>
      <c r="F42" s="192">
        <v>0</v>
      </c>
      <c r="G42" s="192">
        <v>0</v>
      </c>
      <c r="H42" s="192">
        <v>0</v>
      </c>
      <c r="I42" s="192">
        <v>0</v>
      </c>
      <c r="J42" s="193">
        <v>2</v>
      </c>
      <c r="K42" s="20"/>
    </row>
    <row r="43" spans="2:11" ht="17.25" customHeight="1">
      <c r="B43" s="360" t="s">
        <v>14</v>
      </c>
      <c r="C43" s="360"/>
      <c r="D43" s="4"/>
      <c r="E43" s="206">
        <f t="shared" si="1"/>
        <v>30</v>
      </c>
      <c r="F43" s="192">
        <v>0</v>
      </c>
      <c r="G43" s="192">
        <v>0</v>
      </c>
      <c r="H43" s="192">
        <v>28</v>
      </c>
      <c r="I43" s="192">
        <v>0</v>
      </c>
      <c r="J43" s="193">
        <v>2</v>
      </c>
      <c r="K43" s="20"/>
    </row>
    <row r="44" spans="2:11" ht="17.25" customHeight="1">
      <c r="B44" s="360" t="s">
        <v>198</v>
      </c>
      <c r="C44" s="360"/>
      <c r="D44" s="4"/>
      <c r="E44" s="206">
        <f t="shared" si="1"/>
        <v>0</v>
      </c>
      <c r="F44" s="192">
        <v>0</v>
      </c>
      <c r="G44" s="192">
        <v>0</v>
      </c>
      <c r="H44" s="192">
        <v>0</v>
      </c>
      <c r="I44" s="192">
        <v>0</v>
      </c>
      <c r="J44" s="193">
        <v>0</v>
      </c>
      <c r="K44" s="20"/>
    </row>
    <row r="45" spans="1:11" ht="17.25" customHeight="1">
      <c r="A45" s="60"/>
      <c r="B45" s="361" t="s">
        <v>287</v>
      </c>
      <c r="C45" s="361"/>
      <c r="D45" s="56"/>
      <c r="E45" s="207">
        <f t="shared" si="1"/>
        <v>140</v>
      </c>
      <c r="F45" s="188">
        <v>40</v>
      </c>
      <c r="G45" s="188">
        <v>36</v>
      </c>
      <c r="H45" s="188">
        <v>28</v>
      </c>
      <c r="I45" s="188">
        <v>18</v>
      </c>
      <c r="J45" s="189">
        <v>18</v>
      </c>
      <c r="K45" s="20"/>
    </row>
    <row r="46" spans="1:4" ht="7.5" customHeight="1">
      <c r="A46" s="20"/>
      <c r="B46" s="3"/>
      <c r="C46" s="3"/>
      <c r="D46" s="3"/>
    </row>
    <row r="47" spans="2:10" ht="13.5">
      <c r="B47" s="3"/>
      <c r="C47" s="3"/>
      <c r="D47" s="3"/>
      <c r="J47" s="21" t="s">
        <v>311</v>
      </c>
    </row>
    <row r="48" spans="2:4" ht="13.5">
      <c r="B48" s="3"/>
      <c r="C48" s="3"/>
      <c r="D48" s="3"/>
    </row>
    <row r="49" spans="2:10" ht="13.5">
      <c r="B49" s="3"/>
      <c r="C49" s="3"/>
      <c r="D49" s="3"/>
      <c r="J49" s="72"/>
    </row>
    <row r="50" spans="2:4" ht="13.5">
      <c r="B50" s="3"/>
      <c r="C50" s="3"/>
      <c r="D50" s="3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</sheetData>
  <sheetProtection/>
  <mergeCells count="39">
    <mergeCell ref="B3:C3"/>
    <mergeCell ref="B4:C4"/>
    <mergeCell ref="B10:B12"/>
    <mergeCell ref="B36:C36"/>
    <mergeCell ref="B32:C32"/>
    <mergeCell ref="B33:C33"/>
    <mergeCell ref="B34:C34"/>
    <mergeCell ref="B35:C35"/>
    <mergeCell ref="B30:C30"/>
    <mergeCell ref="B22:C22"/>
    <mergeCell ref="B37:C37"/>
    <mergeCell ref="B45:C45"/>
    <mergeCell ref="B44:C44"/>
    <mergeCell ref="B42:C42"/>
    <mergeCell ref="B41:C41"/>
    <mergeCell ref="B38:B40"/>
    <mergeCell ref="B43:C43"/>
    <mergeCell ref="B23:C23"/>
    <mergeCell ref="B24:C24"/>
    <mergeCell ref="B31:C31"/>
    <mergeCell ref="B25:C25"/>
    <mergeCell ref="B26:C26"/>
    <mergeCell ref="B27:C27"/>
    <mergeCell ref="B28:C28"/>
    <mergeCell ref="B29:C29"/>
    <mergeCell ref="B20:C20"/>
    <mergeCell ref="B21:C21"/>
    <mergeCell ref="B16:C16"/>
    <mergeCell ref="B17:C17"/>
    <mergeCell ref="B18:C18"/>
    <mergeCell ref="B19:C19"/>
    <mergeCell ref="B14:C14"/>
    <mergeCell ref="B15:C15"/>
    <mergeCell ref="B5:C5"/>
    <mergeCell ref="B6:C6"/>
    <mergeCell ref="B7:C7"/>
    <mergeCell ref="B8:C8"/>
    <mergeCell ref="B9:C9"/>
    <mergeCell ref="B13:C13"/>
  </mergeCells>
  <printOptions/>
  <pageMargins left="0.7874015748031497" right="0.7874015748031497" top="0.7874015748031497" bottom="0.5905511811023623" header="0.4724409448818898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I27"/>
  <sheetViews>
    <sheetView zoomScale="85" zoomScaleNormal="85" zoomScalePageLayoutView="0" workbookViewId="0" topLeftCell="A1">
      <selection activeCell="I5" sqref="I5:I6"/>
    </sheetView>
  </sheetViews>
  <sheetFormatPr defaultColWidth="9.00390625" defaultRowHeight="13.5"/>
  <cols>
    <col min="1" max="1" width="0.74609375" style="22" customWidth="1"/>
    <col min="2" max="2" width="21.375" style="22" customWidth="1"/>
    <col min="3" max="3" width="0.875" style="22" customWidth="1"/>
    <col min="4" max="8" width="10.625" style="22" customWidth="1"/>
    <col min="9" max="9" width="12.25390625" style="22" customWidth="1"/>
    <col min="10" max="10" width="7.125" style="22" customWidth="1"/>
    <col min="11" max="14" width="5.625" style="22" customWidth="1"/>
    <col min="15" max="15" width="6.125" style="22" customWidth="1"/>
    <col min="16" max="22" width="5.625" style="22" customWidth="1"/>
    <col min="23" max="16384" width="9.00390625" style="22" customWidth="1"/>
  </cols>
  <sheetData>
    <row r="1" ht="26.25" customHeight="1"/>
    <row r="2" ht="18.75" customHeight="1"/>
    <row r="3" spans="1:3" ht="18.75" customHeight="1">
      <c r="A3" s="1" t="s">
        <v>392</v>
      </c>
      <c r="C3" s="1"/>
    </row>
    <row r="4" ht="13.5" customHeight="1">
      <c r="I4" s="21" t="str">
        <f>'1(1) 試験検査の実施件数'!$P$4</f>
        <v>平成25年度</v>
      </c>
    </row>
    <row r="5" spans="1:9" ht="21" customHeight="1">
      <c r="A5" s="114"/>
      <c r="B5" s="335" t="s">
        <v>224</v>
      </c>
      <c r="C5" s="110"/>
      <c r="D5" s="332" t="s">
        <v>225</v>
      </c>
      <c r="E5" s="332"/>
      <c r="F5" s="332"/>
      <c r="G5" s="332"/>
      <c r="H5" s="332"/>
      <c r="I5" s="333" t="s">
        <v>226</v>
      </c>
    </row>
    <row r="6" spans="2:9" ht="33" customHeight="1">
      <c r="B6" s="336"/>
      <c r="C6" s="111"/>
      <c r="D6" s="27" t="s">
        <v>227</v>
      </c>
      <c r="E6" s="32" t="s">
        <v>228</v>
      </c>
      <c r="F6" s="27" t="s">
        <v>229</v>
      </c>
      <c r="G6" s="32" t="s">
        <v>405</v>
      </c>
      <c r="H6" s="27" t="s">
        <v>287</v>
      </c>
      <c r="I6" s="334"/>
    </row>
    <row r="7" spans="1:9" ht="27" customHeight="1">
      <c r="A7" s="113"/>
      <c r="B7" s="112" t="s">
        <v>230</v>
      </c>
      <c r="C7" s="26"/>
      <c r="D7" s="174">
        <f aca="true" t="shared" si="0" ref="D7:I7">SUM(D8:D26)</f>
        <v>1969</v>
      </c>
      <c r="E7" s="174">
        <f t="shared" si="0"/>
        <v>205</v>
      </c>
      <c r="F7" s="174">
        <f t="shared" si="0"/>
        <v>28013</v>
      </c>
      <c r="G7" s="174">
        <f t="shared" si="0"/>
        <v>0</v>
      </c>
      <c r="H7" s="174">
        <f t="shared" si="0"/>
        <v>24254</v>
      </c>
      <c r="I7" s="255">
        <f t="shared" si="0"/>
        <v>543</v>
      </c>
    </row>
    <row r="8" spans="2:9" ht="27" customHeight="1">
      <c r="B8" s="41" t="s">
        <v>271</v>
      </c>
      <c r="C8" s="28"/>
      <c r="D8" s="175">
        <v>223</v>
      </c>
      <c r="E8" s="175">
        <v>0</v>
      </c>
      <c r="F8" s="175">
        <v>0</v>
      </c>
      <c r="G8" s="175">
        <v>0</v>
      </c>
      <c r="H8" s="175">
        <v>0</v>
      </c>
      <c r="I8" s="176">
        <v>0</v>
      </c>
    </row>
    <row r="9" spans="2:9" ht="27" customHeight="1">
      <c r="B9" s="10" t="s">
        <v>231</v>
      </c>
      <c r="C9" s="25"/>
      <c r="D9" s="177">
        <v>16</v>
      </c>
      <c r="E9" s="177">
        <v>0</v>
      </c>
      <c r="F9" s="177">
        <v>0</v>
      </c>
      <c r="G9" s="177">
        <v>0</v>
      </c>
      <c r="H9" s="177">
        <v>0</v>
      </c>
      <c r="I9" s="178">
        <v>478</v>
      </c>
    </row>
    <row r="10" spans="2:9" ht="27" customHeight="1">
      <c r="B10" s="4" t="s">
        <v>282</v>
      </c>
      <c r="C10" s="33"/>
      <c r="D10" s="177">
        <v>127</v>
      </c>
      <c r="E10" s="177">
        <v>0</v>
      </c>
      <c r="F10" s="177">
        <v>0</v>
      </c>
      <c r="G10" s="177">
        <v>0</v>
      </c>
      <c r="H10" s="177">
        <v>0</v>
      </c>
      <c r="I10" s="178">
        <v>0</v>
      </c>
    </row>
    <row r="11" spans="2:9" ht="27" customHeight="1">
      <c r="B11" s="4" t="s">
        <v>284</v>
      </c>
      <c r="C11" s="33"/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8">
        <v>0</v>
      </c>
    </row>
    <row r="12" spans="2:9" ht="27" customHeight="1">
      <c r="B12" s="4" t="s">
        <v>288</v>
      </c>
      <c r="C12" s="33"/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8">
        <v>51</v>
      </c>
    </row>
    <row r="13" spans="2:9" ht="27" customHeight="1">
      <c r="B13" s="4" t="s">
        <v>292</v>
      </c>
      <c r="C13" s="33"/>
      <c r="D13" s="177">
        <v>245</v>
      </c>
      <c r="E13" s="177">
        <v>0</v>
      </c>
      <c r="F13" s="177">
        <v>0</v>
      </c>
      <c r="G13" s="177">
        <v>0</v>
      </c>
      <c r="H13" s="177">
        <v>0</v>
      </c>
      <c r="I13" s="178">
        <v>0</v>
      </c>
    </row>
    <row r="14" spans="2:9" ht="27" customHeight="1">
      <c r="B14" s="4" t="s">
        <v>295</v>
      </c>
      <c r="C14" s="33"/>
      <c r="D14" s="177">
        <v>0</v>
      </c>
      <c r="E14" s="177">
        <v>0</v>
      </c>
      <c r="F14" s="177">
        <v>28013</v>
      </c>
      <c r="G14" s="177">
        <v>0</v>
      </c>
      <c r="H14" s="177">
        <v>24254</v>
      </c>
      <c r="I14" s="178">
        <v>0</v>
      </c>
    </row>
    <row r="15" spans="2:9" ht="27" customHeight="1">
      <c r="B15" s="4" t="s">
        <v>298</v>
      </c>
      <c r="C15" s="33"/>
      <c r="D15" s="177">
        <v>709</v>
      </c>
      <c r="E15" s="177">
        <v>3</v>
      </c>
      <c r="F15" s="177">
        <v>0</v>
      </c>
      <c r="G15" s="177">
        <v>0</v>
      </c>
      <c r="H15" s="177">
        <v>0</v>
      </c>
      <c r="I15" s="178">
        <v>0</v>
      </c>
    </row>
    <row r="16" spans="2:9" ht="27" customHeight="1">
      <c r="B16" s="4" t="s">
        <v>232</v>
      </c>
      <c r="C16" s="33"/>
      <c r="D16" s="177">
        <v>42</v>
      </c>
      <c r="E16" s="177">
        <v>0</v>
      </c>
      <c r="F16" s="177">
        <v>0</v>
      </c>
      <c r="G16" s="177">
        <v>0</v>
      </c>
      <c r="H16" s="177">
        <v>0</v>
      </c>
      <c r="I16" s="178">
        <v>0</v>
      </c>
    </row>
    <row r="17" spans="2:9" ht="27" customHeight="1">
      <c r="B17" s="4" t="s">
        <v>233</v>
      </c>
      <c r="C17" s="33"/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8">
        <v>0</v>
      </c>
    </row>
    <row r="18" spans="2:9" ht="27" customHeight="1">
      <c r="B18" s="4" t="s">
        <v>321</v>
      </c>
      <c r="C18" s="33"/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8">
        <v>0</v>
      </c>
    </row>
    <row r="19" spans="2:9" ht="27" customHeight="1">
      <c r="B19" s="4" t="s">
        <v>320</v>
      </c>
      <c r="C19" s="33"/>
      <c r="D19" s="177">
        <v>388</v>
      </c>
      <c r="E19" s="177">
        <v>159</v>
      </c>
      <c r="F19" s="177">
        <v>0</v>
      </c>
      <c r="G19" s="177">
        <v>0</v>
      </c>
      <c r="H19" s="177">
        <v>0</v>
      </c>
      <c r="I19" s="178">
        <v>0</v>
      </c>
    </row>
    <row r="20" spans="2:9" ht="27" customHeight="1">
      <c r="B20" s="4" t="s">
        <v>234</v>
      </c>
      <c r="C20" s="33"/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8">
        <v>0</v>
      </c>
    </row>
    <row r="21" spans="2:9" ht="27" customHeight="1">
      <c r="B21" s="4" t="s">
        <v>235</v>
      </c>
      <c r="C21" s="33"/>
      <c r="D21" s="177">
        <v>60</v>
      </c>
      <c r="E21" s="177">
        <v>41</v>
      </c>
      <c r="F21" s="177">
        <v>0</v>
      </c>
      <c r="G21" s="177">
        <v>0</v>
      </c>
      <c r="H21" s="177">
        <v>0</v>
      </c>
      <c r="I21" s="178">
        <v>0</v>
      </c>
    </row>
    <row r="22" spans="2:9" ht="27" customHeight="1">
      <c r="B22" s="4" t="s">
        <v>236</v>
      </c>
      <c r="C22" s="33"/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8">
        <v>0</v>
      </c>
    </row>
    <row r="23" spans="2:9" ht="27" customHeight="1">
      <c r="B23" s="4" t="s">
        <v>237</v>
      </c>
      <c r="C23" s="33"/>
      <c r="D23" s="177">
        <v>159</v>
      </c>
      <c r="E23" s="177">
        <v>0</v>
      </c>
      <c r="F23" s="177">
        <v>0</v>
      </c>
      <c r="G23" s="177">
        <v>0</v>
      </c>
      <c r="H23" s="177">
        <v>0</v>
      </c>
      <c r="I23" s="178">
        <v>0</v>
      </c>
    </row>
    <row r="24" spans="2:9" ht="27" customHeight="1">
      <c r="B24" s="4" t="s">
        <v>238</v>
      </c>
      <c r="C24" s="33"/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8">
        <v>0</v>
      </c>
    </row>
    <row r="25" spans="2:9" ht="27" customHeight="1">
      <c r="B25" s="4" t="s">
        <v>239</v>
      </c>
      <c r="C25" s="33"/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8">
        <v>0</v>
      </c>
    </row>
    <row r="26" spans="2:9" ht="27" customHeight="1">
      <c r="B26" s="56" t="s">
        <v>287</v>
      </c>
      <c r="C26" s="54"/>
      <c r="D26" s="179">
        <v>0</v>
      </c>
      <c r="E26" s="179">
        <v>2</v>
      </c>
      <c r="F26" s="179">
        <v>0</v>
      </c>
      <c r="G26" s="179">
        <v>0</v>
      </c>
      <c r="H26" s="179">
        <v>0</v>
      </c>
      <c r="I26" s="180">
        <v>14</v>
      </c>
    </row>
    <row r="27" spans="1:9" ht="16.5" customHeight="1">
      <c r="A27" s="114"/>
      <c r="I27" s="2" t="s">
        <v>311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7874015748031497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393</v>
      </c>
    </row>
    <row r="2" ht="13.5">
      <c r="M2" s="21" t="str">
        <f>'1(1) 試験検査の実施件数'!$P$4</f>
        <v>平成25年度</v>
      </c>
    </row>
    <row r="3" spans="1:13" ht="24" customHeight="1">
      <c r="A3" s="116"/>
      <c r="B3" s="342" t="s">
        <v>224</v>
      </c>
      <c r="C3" s="343"/>
      <c r="D3" s="110"/>
      <c r="E3" s="348" t="s">
        <v>240</v>
      </c>
      <c r="F3" s="348" t="s">
        <v>39</v>
      </c>
      <c r="G3" s="332" t="s">
        <v>241</v>
      </c>
      <c r="H3" s="332"/>
      <c r="I3" s="332"/>
      <c r="J3" s="332"/>
      <c r="K3" s="332"/>
      <c r="L3" s="332"/>
      <c r="M3" s="346" t="s">
        <v>242</v>
      </c>
    </row>
    <row r="4" spans="1:13" ht="39" customHeight="1">
      <c r="A4" s="117"/>
      <c r="B4" s="344"/>
      <c r="C4" s="345"/>
      <c r="D4" s="111"/>
      <c r="E4" s="349"/>
      <c r="F4" s="349"/>
      <c r="G4" s="34" t="s">
        <v>243</v>
      </c>
      <c r="H4" s="24" t="s">
        <v>244</v>
      </c>
      <c r="I4" s="35" t="s">
        <v>9</v>
      </c>
      <c r="J4" s="34" t="s">
        <v>245</v>
      </c>
      <c r="K4" s="35" t="s">
        <v>10</v>
      </c>
      <c r="L4" s="24" t="s">
        <v>287</v>
      </c>
      <c r="M4" s="347"/>
    </row>
    <row r="5" spans="1:13" ht="24.75" customHeight="1">
      <c r="A5" s="118"/>
      <c r="B5" s="353" t="s">
        <v>230</v>
      </c>
      <c r="C5" s="334"/>
      <c r="D5" s="26"/>
      <c r="E5" s="174">
        <f>SUM(E6:E31)</f>
        <v>709</v>
      </c>
      <c r="F5" s="174">
        <f>SUM(F6:F31)</f>
        <v>25</v>
      </c>
      <c r="G5" s="174">
        <f aca="true" t="shared" si="0" ref="G5:M5">SUM(G6:G31)</f>
        <v>20</v>
      </c>
      <c r="H5" s="174">
        <f t="shared" si="0"/>
        <v>0</v>
      </c>
      <c r="I5" s="174">
        <f t="shared" si="0"/>
        <v>1</v>
      </c>
      <c r="J5" s="174">
        <f t="shared" si="0"/>
        <v>0</v>
      </c>
      <c r="K5" s="174">
        <f t="shared" si="0"/>
        <v>0</v>
      </c>
      <c r="L5" s="174">
        <f t="shared" si="0"/>
        <v>9</v>
      </c>
      <c r="M5" s="255">
        <f t="shared" si="0"/>
        <v>0</v>
      </c>
    </row>
    <row r="6" spans="2:13" ht="24.75" customHeight="1">
      <c r="B6" s="354" t="s">
        <v>210</v>
      </c>
      <c r="C6" s="355"/>
      <c r="D6" s="115"/>
      <c r="E6" s="181">
        <v>11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259">
        <v>0</v>
      </c>
    </row>
    <row r="7" spans="2:13" ht="24.75" customHeight="1">
      <c r="B7" s="350" t="s">
        <v>463</v>
      </c>
      <c r="C7" s="352"/>
      <c r="D7" s="89"/>
      <c r="E7" s="177">
        <v>2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260">
        <v>0</v>
      </c>
    </row>
    <row r="8" spans="2:13" ht="24.75" customHeight="1">
      <c r="B8" s="350" t="s">
        <v>211</v>
      </c>
      <c r="C8" s="351"/>
      <c r="D8" s="89"/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260"/>
    </row>
    <row r="9" spans="2:13" ht="24.75" customHeight="1">
      <c r="B9" s="350" t="s">
        <v>246</v>
      </c>
      <c r="C9" s="356"/>
      <c r="D9" s="33"/>
      <c r="E9" s="182">
        <v>44</v>
      </c>
      <c r="F9" s="182">
        <v>6</v>
      </c>
      <c r="G9" s="182">
        <v>6</v>
      </c>
      <c r="H9" s="182">
        <v>0</v>
      </c>
      <c r="I9" s="182">
        <v>0</v>
      </c>
      <c r="J9" s="182">
        <v>0</v>
      </c>
      <c r="K9" s="182">
        <v>0</v>
      </c>
      <c r="L9" s="182">
        <v>2</v>
      </c>
      <c r="M9" s="260">
        <v>0</v>
      </c>
    </row>
    <row r="10" spans="2:13" ht="24.75" customHeight="1">
      <c r="B10" s="341" t="s">
        <v>247</v>
      </c>
      <c r="C10" s="4" t="s">
        <v>248</v>
      </c>
      <c r="D10" s="33"/>
      <c r="E10" s="182">
        <v>3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260">
        <v>0</v>
      </c>
    </row>
    <row r="11" spans="2:13" ht="24.75" customHeight="1">
      <c r="B11" s="341"/>
      <c r="C11" s="10" t="s">
        <v>249</v>
      </c>
      <c r="D11" s="25"/>
      <c r="E11" s="182">
        <v>4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260">
        <v>0</v>
      </c>
    </row>
    <row r="12" spans="2:13" ht="24.75" customHeight="1">
      <c r="B12" s="341"/>
      <c r="C12" s="10" t="s">
        <v>250</v>
      </c>
      <c r="D12" s="25"/>
      <c r="E12" s="182">
        <v>19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260">
        <v>0</v>
      </c>
    </row>
    <row r="13" spans="2:13" ht="24.75" customHeight="1">
      <c r="B13" s="341"/>
      <c r="C13" s="4" t="s">
        <v>251</v>
      </c>
      <c r="D13" s="33"/>
      <c r="E13" s="177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260">
        <v>0</v>
      </c>
    </row>
    <row r="14" spans="2:13" ht="24.75" customHeight="1">
      <c r="B14" s="337" t="s">
        <v>252</v>
      </c>
      <c r="C14" s="338"/>
      <c r="D14" s="25"/>
      <c r="E14" s="182">
        <v>42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260">
        <v>0</v>
      </c>
    </row>
    <row r="15" spans="2:13" ht="24.75" customHeight="1">
      <c r="B15" s="337" t="s">
        <v>253</v>
      </c>
      <c r="C15" s="338"/>
      <c r="D15" s="25"/>
      <c r="E15" s="182">
        <v>46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260">
        <v>0</v>
      </c>
    </row>
    <row r="16" spans="2:13" ht="24.75" customHeight="1">
      <c r="B16" s="337" t="s">
        <v>254</v>
      </c>
      <c r="C16" s="338"/>
      <c r="D16" s="25"/>
      <c r="E16" s="182">
        <v>17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260">
        <v>0</v>
      </c>
    </row>
    <row r="17" spans="2:13" ht="24.75" customHeight="1">
      <c r="B17" s="337" t="s">
        <v>255</v>
      </c>
      <c r="C17" s="338"/>
      <c r="D17" s="25"/>
      <c r="E17" s="182">
        <v>3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260">
        <v>0</v>
      </c>
    </row>
    <row r="18" spans="2:13" ht="24.75" customHeight="1">
      <c r="B18" s="337" t="s">
        <v>389</v>
      </c>
      <c r="C18" s="338"/>
      <c r="D18" s="25"/>
      <c r="E18" s="182">
        <v>9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260">
        <v>0</v>
      </c>
    </row>
    <row r="19" spans="2:13" ht="24.75" customHeight="1">
      <c r="B19" s="337" t="s">
        <v>256</v>
      </c>
      <c r="C19" s="338"/>
      <c r="D19" s="25"/>
      <c r="E19" s="182">
        <v>35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260">
        <v>0</v>
      </c>
    </row>
    <row r="20" spans="2:13" ht="24.75" customHeight="1">
      <c r="B20" s="337" t="s">
        <v>257</v>
      </c>
      <c r="C20" s="338"/>
      <c r="D20" s="25"/>
      <c r="E20" s="182">
        <v>216</v>
      </c>
      <c r="F20" s="182">
        <v>1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1</v>
      </c>
      <c r="M20" s="260">
        <v>0</v>
      </c>
    </row>
    <row r="21" spans="2:13" ht="24.75" customHeight="1">
      <c r="B21" s="337" t="s">
        <v>258</v>
      </c>
      <c r="C21" s="338"/>
      <c r="D21" s="25"/>
      <c r="E21" s="182">
        <v>88</v>
      </c>
      <c r="F21" s="182">
        <v>2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2</v>
      </c>
      <c r="M21" s="260">
        <v>0</v>
      </c>
    </row>
    <row r="22" spans="2:13" ht="24.75" customHeight="1">
      <c r="B22" s="337" t="s">
        <v>259</v>
      </c>
      <c r="C22" s="338"/>
      <c r="D22" s="25"/>
      <c r="E22" s="182">
        <v>22</v>
      </c>
      <c r="F22" s="182">
        <v>1</v>
      </c>
      <c r="G22" s="182">
        <v>0</v>
      </c>
      <c r="H22" s="182">
        <v>0</v>
      </c>
      <c r="I22" s="182">
        <v>1</v>
      </c>
      <c r="J22" s="182">
        <v>0</v>
      </c>
      <c r="K22" s="182">
        <v>0</v>
      </c>
      <c r="L22" s="182">
        <v>0</v>
      </c>
      <c r="M22" s="260">
        <v>0</v>
      </c>
    </row>
    <row r="23" spans="2:13" ht="24.75" customHeight="1">
      <c r="B23" s="337" t="s">
        <v>260</v>
      </c>
      <c r="C23" s="338"/>
      <c r="D23" s="25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260">
        <v>0</v>
      </c>
    </row>
    <row r="24" spans="2:13" ht="24.75" customHeight="1">
      <c r="B24" s="337" t="s">
        <v>261</v>
      </c>
      <c r="C24" s="338"/>
      <c r="D24" s="25"/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260">
        <v>0</v>
      </c>
    </row>
    <row r="25" spans="2:13" ht="24.75" customHeight="1">
      <c r="B25" s="337" t="s">
        <v>262</v>
      </c>
      <c r="C25" s="338"/>
      <c r="D25" s="25"/>
      <c r="E25" s="177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260">
        <v>0</v>
      </c>
    </row>
    <row r="26" spans="2:13" ht="24.75" customHeight="1">
      <c r="B26" s="337" t="s">
        <v>263</v>
      </c>
      <c r="C26" s="338"/>
      <c r="D26" s="25"/>
      <c r="E26" s="182">
        <v>11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260">
        <v>0</v>
      </c>
    </row>
    <row r="27" spans="2:13" ht="24.75" customHeight="1">
      <c r="B27" s="337" t="s">
        <v>264</v>
      </c>
      <c r="C27" s="338"/>
      <c r="D27" s="25"/>
      <c r="E27" s="182">
        <v>114</v>
      </c>
      <c r="F27" s="182">
        <v>15</v>
      </c>
      <c r="G27" s="182">
        <v>14</v>
      </c>
      <c r="H27" s="182">
        <v>0</v>
      </c>
      <c r="I27" s="182">
        <v>0</v>
      </c>
      <c r="J27" s="182">
        <v>0</v>
      </c>
      <c r="K27" s="182">
        <v>0</v>
      </c>
      <c r="L27" s="182">
        <v>4</v>
      </c>
      <c r="M27" s="260">
        <v>0</v>
      </c>
    </row>
    <row r="28" spans="2:13" ht="24.75" customHeight="1">
      <c r="B28" s="341" t="s">
        <v>265</v>
      </c>
      <c r="C28" s="10" t="s">
        <v>461</v>
      </c>
      <c r="D28" s="25"/>
      <c r="E28" s="177">
        <v>9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260">
        <v>0</v>
      </c>
    </row>
    <row r="29" spans="2:13" ht="24.75" customHeight="1">
      <c r="B29" s="341"/>
      <c r="C29" s="10" t="s">
        <v>266</v>
      </c>
      <c r="D29" s="25"/>
      <c r="E29" s="177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260">
        <v>0</v>
      </c>
    </row>
    <row r="30" spans="2:13" ht="29.25" customHeight="1">
      <c r="B30" s="337" t="s">
        <v>267</v>
      </c>
      <c r="C30" s="338"/>
      <c r="D30" s="25"/>
      <c r="E30" s="182">
        <v>9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260">
        <v>0</v>
      </c>
    </row>
    <row r="31" spans="2:13" ht="24.75" customHeight="1">
      <c r="B31" s="339" t="s">
        <v>8</v>
      </c>
      <c r="C31" s="340"/>
      <c r="D31" s="88"/>
      <c r="E31" s="183">
        <v>5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261">
        <v>0</v>
      </c>
    </row>
    <row r="32" spans="1:13" s="15" customFormat="1" ht="16.5" customHeight="1">
      <c r="A32" s="119" t="s">
        <v>268</v>
      </c>
      <c r="G32" s="120"/>
      <c r="H32" s="120"/>
      <c r="I32" s="120"/>
      <c r="J32" s="120"/>
      <c r="M32" s="2" t="s">
        <v>311</v>
      </c>
    </row>
    <row r="33" spans="1:13" s="15" customFormat="1" ht="13.5">
      <c r="A33" s="119" t="s">
        <v>383</v>
      </c>
      <c r="G33" s="120"/>
      <c r="H33" s="120"/>
      <c r="I33" s="120"/>
      <c r="J33" s="120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zoomScale="75" zoomScaleNormal="75" zoomScalePageLayoutView="0" workbookViewId="0" topLeftCell="A1">
      <selection activeCell="B6" sqref="B6:K9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394</v>
      </c>
    </row>
    <row r="2" ht="13.5">
      <c r="K2" s="21" t="str">
        <f>'1(1) 試験検査の実施件数'!$P$4</f>
        <v>平成25年度</v>
      </c>
    </row>
    <row r="3" spans="1:11" ht="30" customHeight="1">
      <c r="A3" s="342" t="s">
        <v>224</v>
      </c>
      <c r="B3" s="332" t="s">
        <v>199</v>
      </c>
      <c r="C3" s="332"/>
      <c r="D3" s="332"/>
      <c r="E3" s="332"/>
      <c r="F3" s="332"/>
      <c r="G3" s="332"/>
      <c r="H3" s="332"/>
      <c r="I3" s="332"/>
      <c r="J3" s="348" t="s">
        <v>200</v>
      </c>
      <c r="K3" s="333"/>
    </row>
    <row r="4" spans="1:11" ht="30" customHeight="1">
      <c r="A4" s="344"/>
      <c r="B4" s="358" t="s">
        <v>240</v>
      </c>
      <c r="C4" s="358" t="s">
        <v>201</v>
      </c>
      <c r="D4" s="359" t="s">
        <v>202</v>
      </c>
      <c r="E4" s="359"/>
      <c r="F4" s="359"/>
      <c r="G4" s="359"/>
      <c r="H4" s="359"/>
      <c r="I4" s="359"/>
      <c r="J4" s="357"/>
      <c r="K4" s="334"/>
    </row>
    <row r="5" spans="1:11" ht="51.75" customHeight="1">
      <c r="A5" s="344"/>
      <c r="B5" s="358"/>
      <c r="C5" s="358"/>
      <c r="D5" s="34" t="s">
        <v>203</v>
      </c>
      <c r="E5" s="24" t="s">
        <v>204</v>
      </c>
      <c r="F5" s="24" t="s">
        <v>205</v>
      </c>
      <c r="G5" s="24" t="s">
        <v>206</v>
      </c>
      <c r="H5" s="24" t="s">
        <v>207</v>
      </c>
      <c r="I5" s="34" t="s">
        <v>208</v>
      </c>
      <c r="J5" s="34" t="s">
        <v>240</v>
      </c>
      <c r="K5" s="36" t="s">
        <v>209</v>
      </c>
    </row>
    <row r="6" spans="1:11" ht="34.5" customHeight="1">
      <c r="A6" s="121" t="s">
        <v>407</v>
      </c>
      <c r="B6" s="184">
        <v>0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5">
        <v>0</v>
      </c>
    </row>
    <row r="7" spans="1:11" ht="34.5" customHeight="1">
      <c r="A7" s="122" t="s">
        <v>408</v>
      </c>
      <c r="B7" s="186">
        <v>13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7">
        <v>0</v>
      </c>
    </row>
    <row r="8" spans="1:11" ht="34.5" customHeight="1">
      <c r="A8" s="122" t="s">
        <v>406</v>
      </c>
      <c r="B8" s="186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7">
        <v>0</v>
      </c>
    </row>
    <row r="9" spans="1:11" ht="34.5" customHeight="1">
      <c r="A9" s="123" t="s">
        <v>212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9">
        <v>0</v>
      </c>
    </row>
    <row r="10" ht="16.5" customHeight="1">
      <c r="K10" s="2" t="s">
        <v>311</v>
      </c>
    </row>
    <row r="11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12" t="s">
        <v>214</v>
      </c>
      <c r="C1" s="12"/>
    </row>
    <row r="2" ht="18.75" customHeight="1">
      <c r="A2" s="1" t="s">
        <v>395</v>
      </c>
    </row>
    <row r="3" ht="13.5">
      <c r="G3" s="21" t="str">
        <f>'1(1) 試験検査の実施件数'!$P$4</f>
        <v>平成25年度</v>
      </c>
    </row>
    <row r="4" spans="1:7" ht="24" customHeight="1">
      <c r="A4" s="124"/>
      <c r="B4" s="342" t="s">
        <v>224</v>
      </c>
      <c r="C4" s="332"/>
      <c r="D4" s="343"/>
      <c r="E4" s="77"/>
      <c r="F4" s="51" t="s">
        <v>215</v>
      </c>
      <c r="G4" s="55" t="s">
        <v>216</v>
      </c>
    </row>
    <row r="5" spans="1:7" ht="24" customHeight="1">
      <c r="A5" s="118"/>
      <c r="B5" s="353" t="s">
        <v>230</v>
      </c>
      <c r="C5" s="357"/>
      <c r="D5" s="334"/>
      <c r="E5" s="26"/>
      <c r="F5" s="190">
        <f>SUM(F6:F9,F13:F14,F21:F22)</f>
        <v>2512</v>
      </c>
      <c r="G5" s="191">
        <f>SUM(G6:G9,G13:G14,G21:G22)</f>
        <v>5567</v>
      </c>
    </row>
    <row r="6" spans="2:7" ht="24" customHeight="1">
      <c r="B6" s="354" t="s">
        <v>273</v>
      </c>
      <c r="C6" s="366"/>
      <c r="D6" s="367"/>
      <c r="E6" s="28"/>
      <c r="F6" s="184">
        <v>222</v>
      </c>
      <c r="G6" s="185">
        <v>222</v>
      </c>
    </row>
    <row r="7" spans="2:7" ht="24" customHeight="1">
      <c r="B7" s="350" t="s">
        <v>276</v>
      </c>
      <c r="C7" s="362"/>
      <c r="D7" s="356"/>
      <c r="E7" s="33"/>
      <c r="F7" s="186">
        <v>43</v>
      </c>
      <c r="G7" s="187">
        <v>43</v>
      </c>
    </row>
    <row r="8" spans="2:7" ht="24" customHeight="1">
      <c r="B8" s="350" t="s">
        <v>217</v>
      </c>
      <c r="C8" s="362"/>
      <c r="D8" s="356"/>
      <c r="E8" s="33"/>
      <c r="F8" s="192">
        <v>51</v>
      </c>
      <c r="G8" s="193">
        <v>51</v>
      </c>
    </row>
    <row r="9" spans="2:7" ht="24" customHeight="1">
      <c r="B9" s="350" t="s">
        <v>292</v>
      </c>
      <c r="C9" s="362"/>
      <c r="D9" s="356"/>
      <c r="E9" s="4"/>
      <c r="F9" s="187">
        <f>SUM(F10:F12)</f>
        <v>245</v>
      </c>
      <c r="G9" s="187">
        <f>SUM(G10:G12)</f>
        <v>1478</v>
      </c>
    </row>
    <row r="10" spans="2:7" ht="24" customHeight="1">
      <c r="B10" s="4"/>
      <c r="C10" s="360" t="s">
        <v>218</v>
      </c>
      <c r="D10" s="363"/>
      <c r="E10" s="89"/>
      <c r="F10" s="186">
        <v>208</v>
      </c>
      <c r="G10" s="187">
        <v>1233</v>
      </c>
    </row>
    <row r="11" spans="2:7" ht="24" customHeight="1">
      <c r="B11" s="4"/>
      <c r="C11" s="360" t="s">
        <v>219</v>
      </c>
      <c r="D11" s="363"/>
      <c r="E11" s="89"/>
      <c r="F11" s="186">
        <v>37</v>
      </c>
      <c r="G11" s="187">
        <v>245</v>
      </c>
    </row>
    <row r="12" spans="2:7" ht="24" customHeight="1">
      <c r="B12" s="4"/>
      <c r="C12" s="360" t="s">
        <v>220</v>
      </c>
      <c r="D12" s="363"/>
      <c r="E12" s="89"/>
      <c r="F12" s="186">
        <v>0</v>
      </c>
      <c r="G12" s="187">
        <v>0</v>
      </c>
    </row>
    <row r="13" spans="2:7" ht="24" customHeight="1">
      <c r="B13" s="360" t="s">
        <v>221</v>
      </c>
      <c r="C13" s="360"/>
      <c r="D13" s="360"/>
      <c r="E13" s="33"/>
      <c r="F13" s="186">
        <v>341</v>
      </c>
      <c r="G13" s="187">
        <v>1174</v>
      </c>
    </row>
    <row r="14" spans="2:7" ht="24" customHeight="1">
      <c r="B14" s="360" t="s">
        <v>3</v>
      </c>
      <c r="C14" s="360"/>
      <c r="D14" s="360"/>
      <c r="E14" s="4"/>
      <c r="F14" s="187">
        <f>SUM(F15:F20)</f>
        <v>1483</v>
      </c>
      <c r="G14" s="187">
        <f>SUM(G15:G20)</f>
        <v>2472</v>
      </c>
    </row>
    <row r="15" spans="2:7" ht="24" customHeight="1">
      <c r="B15" s="4"/>
      <c r="C15" s="365" t="s">
        <v>148</v>
      </c>
      <c r="D15" s="10" t="s">
        <v>4</v>
      </c>
      <c r="E15" s="25"/>
      <c r="F15" s="186">
        <v>403</v>
      </c>
      <c r="G15" s="187">
        <v>403</v>
      </c>
    </row>
    <row r="16" spans="2:7" ht="24" customHeight="1">
      <c r="B16" s="4"/>
      <c r="C16" s="365"/>
      <c r="D16" s="10" t="s">
        <v>462</v>
      </c>
      <c r="E16" s="25"/>
      <c r="F16" s="186">
        <v>91</v>
      </c>
      <c r="G16" s="187">
        <v>91</v>
      </c>
    </row>
    <row r="17" spans="2:7" ht="24" customHeight="1">
      <c r="B17" s="4"/>
      <c r="C17" s="364" t="s">
        <v>149</v>
      </c>
      <c r="D17" s="363"/>
      <c r="E17" s="89"/>
      <c r="F17" s="192">
        <v>0</v>
      </c>
      <c r="G17" s="193">
        <v>0</v>
      </c>
    </row>
    <row r="18" spans="2:7" ht="24" customHeight="1">
      <c r="B18" s="4"/>
      <c r="C18" s="365" t="s">
        <v>150</v>
      </c>
      <c r="D18" s="10" t="s">
        <v>151</v>
      </c>
      <c r="E18" s="25"/>
      <c r="F18" s="186">
        <v>0</v>
      </c>
      <c r="G18" s="187">
        <v>0</v>
      </c>
    </row>
    <row r="19" spans="2:7" ht="24" customHeight="1">
      <c r="B19" s="4"/>
      <c r="C19" s="365"/>
      <c r="D19" s="10" t="s">
        <v>5</v>
      </c>
      <c r="E19" s="25"/>
      <c r="F19" s="186">
        <v>989</v>
      </c>
      <c r="G19" s="187">
        <v>1978</v>
      </c>
    </row>
    <row r="20" spans="2:7" ht="24" customHeight="1">
      <c r="B20" s="4"/>
      <c r="C20" s="365"/>
      <c r="D20" s="10" t="s">
        <v>152</v>
      </c>
      <c r="E20" s="25"/>
      <c r="F20" s="186">
        <v>0</v>
      </c>
      <c r="G20" s="187">
        <v>0</v>
      </c>
    </row>
    <row r="21" spans="2:7" ht="23.25" customHeight="1">
      <c r="B21" s="360" t="s">
        <v>6</v>
      </c>
      <c r="C21" s="360"/>
      <c r="D21" s="360"/>
      <c r="E21" s="33"/>
      <c r="F21" s="186">
        <v>0</v>
      </c>
      <c r="G21" s="187">
        <v>0</v>
      </c>
    </row>
    <row r="22" spans="1:7" ht="23.25" customHeight="1">
      <c r="A22" s="60"/>
      <c r="B22" s="361" t="s">
        <v>153</v>
      </c>
      <c r="C22" s="361"/>
      <c r="D22" s="361"/>
      <c r="E22" s="54"/>
      <c r="F22" s="188">
        <v>127</v>
      </c>
      <c r="G22" s="189">
        <v>127</v>
      </c>
    </row>
    <row r="23" ht="16.5" customHeight="1">
      <c r="G23" s="2" t="s">
        <v>311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zoomScale="75" zoomScaleNormal="75" zoomScalePageLayoutView="0" workbookViewId="0" topLeftCell="A1">
      <selection activeCell="D6" sqref="D6:M8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396</v>
      </c>
    </row>
    <row r="2" ht="13.5">
      <c r="M2" s="21" t="str">
        <f>'1(1) 試験検査の実施件数'!$P$4</f>
        <v>平成25年度</v>
      </c>
    </row>
    <row r="3" spans="1:13" ht="30" customHeight="1">
      <c r="A3" s="116"/>
      <c r="B3" s="370" t="s">
        <v>168</v>
      </c>
      <c r="C3" s="126"/>
      <c r="D3" s="372" t="s">
        <v>154</v>
      </c>
      <c r="E3" s="368"/>
      <c r="F3" s="368" t="s">
        <v>155</v>
      </c>
      <c r="G3" s="368"/>
      <c r="H3" s="368" t="s">
        <v>156</v>
      </c>
      <c r="I3" s="368"/>
      <c r="J3" s="368" t="s">
        <v>157</v>
      </c>
      <c r="K3" s="368"/>
      <c r="L3" s="368" t="s">
        <v>11</v>
      </c>
      <c r="M3" s="369"/>
    </row>
    <row r="4" spans="1:13" ht="30" customHeight="1">
      <c r="A4" s="117"/>
      <c r="B4" s="371"/>
      <c r="C4" s="127"/>
      <c r="D4" s="24" t="s">
        <v>215</v>
      </c>
      <c r="E4" s="24" t="s">
        <v>158</v>
      </c>
      <c r="F4" s="24" t="s">
        <v>215</v>
      </c>
      <c r="G4" s="24" t="s">
        <v>158</v>
      </c>
      <c r="H4" s="24" t="s">
        <v>215</v>
      </c>
      <c r="I4" s="24" t="s">
        <v>158</v>
      </c>
      <c r="J4" s="24" t="s">
        <v>215</v>
      </c>
      <c r="K4" s="24" t="s">
        <v>158</v>
      </c>
      <c r="L4" s="24" t="s">
        <v>215</v>
      </c>
      <c r="M4" s="37" t="s">
        <v>158</v>
      </c>
    </row>
    <row r="5" spans="2:13" ht="30" customHeight="1">
      <c r="B5" s="112" t="s">
        <v>213</v>
      </c>
      <c r="C5" s="26"/>
      <c r="D5" s="190">
        <f aca="true" t="shared" si="0" ref="D5:M5">SUM(D6:D8)</f>
        <v>3</v>
      </c>
      <c r="E5" s="190">
        <f t="shared" si="0"/>
        <v>0</v>
      </c>
      <c r="F5" s="190">
        <f t="shared" si="0"/>
        <v>2</v>
      </c>
      <c r="G5" s="190">
        <f t="shared" si="0"/>
        <v>0</v>
      </c>
      <c r="H5" s="190">
        <f t="shared" si="0"/>
        <v>0</v>
      </c>
      <c r="I5" s="190">
        <f t="shared" si="0"/>
        <v>0</v>
      </c>
      <c r="J5" s="190">
        <f t="shared" si="0"/>
        <v>396</v>
      </c>
      <c r="K5" s="190">
        <f t="shared" si="0"/>
        <v>21</v>
      </c>
      <c r="L5" s="190">
        <f t="shared" si="0"/>
        <v>3</v>
      </c>
      <c r="M5" s="191">
        <f t="shared" si="0"/>
        <v>0</v>
      </c>
    </row>
    <row r="6" spans="1:13" ht="30" customHeight="1">
      <c r="A6" s="125"/>
      <c r="B6" s="41" t="s">
        <v>159</v>
      </c>
      <c r="C6" s="33"/>
      <c r="D6" s="186">
        <v>3</v>
      </c>
      <c r="E6" s="192">
        <v>0</v>
      </c>
      <c r="F6" s="192">
        <v>2</v>
      </c>
      <c r="G6" s="192">
        <v>0</v>
      </c>
      <c r="H6" s="192">
        <v>0</v>
      </c>
      <c r="I6" s="192">
        <v>0</v>
      </c>
      <c r="J6" s="186">
        <v>217</v>
      </c>
      <c r="K6" s="186">
        <v>21</v>
      </c>
      <c r="L6" s="192">
        <v>0</v>
      </c>
      <c r="M6" s="193">
        <v>0</v>
      </c>
    </row>
    <row r="7" spans="2:13" ht="30" customHeight="1">
      <c r="B7" s="4" t="s">
        <v>160</v>
      </c>
      <c r="C7" s="33"/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179</v>
      </c>
      <c r="K7" s="192">
        <v>0</v>
      </c>
      <c r="L7" s="186">
        <v>3</v>
      </c>
      <c r="M7" s="193">
        <v>0</v>
      </c>
    </row>
    <row r="8" spans="1:13" ht="30" customHeight="1">
      <c r="A8" s="60"/>
      <c r="B8" s="56" t="s">
        <v>287</v>
      </c>
      <c r="C8" s="54"/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5">
        <v>0</v>
      </c>
    </row>
    <row r="9" ht="16.5" customHeight="1">
      <c r="M9" s="2" t="s">
        <v>311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zoomScalePageLayoutView="0" workbookViewId="0" topLeftCell="A25">
      <selection activeCell="A1" sqref="A1:IV16384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12" t="s">
        <v>161</v>
      </c>
    </row>
    <row r="2" ht="18.75" customHeight="1">
      <c r="A2" s="1" t="s">
        <v>551</v>
      </c>
    </row>
    <row r="3" ht="13.5">
      <c r="J3" s="21" t="s">
        <v>464</v>
      </c>
    </row>
    <row r="4" spans="1:11" ht="36.75" customHeight="1">
      <c r="A4" s="375" t="s">
        <v>162</v>
      </c>
      <c r="B4" s="375"/>
      <c r="C4" s="375"/>
      <c r="D4" s="376"/>
      <c r="E4" s="372" t="s">
        <v>465</v>
      </c>
      <c r="F4" s="369" t="s">
        <v>466</v>
      </c>
      <c r="G4" s="458"/>
      <c r="H4" s="385" t="s">
        <v>482</v>
      </c>
      <c r="I4" s="385" t="s">
        <v>483</v>
      </c>
      <c r="J4" s="374" t="s">
        <v>164</v>
      </c>
      <c r="K4" s="1" t="s">
        <v>498</v>
      </c>
    </row>
    <row r="5" spans="1:10" ht="21" customHeight="1">
      <c r="A5" s="377"/>
      <c r="B5" s="377"/>
      <c r="C5" s="377"/>
      <c r="D5" s="378"/>
      <c r="E5" s="459"/>
      <c r="F5" s="283" t="s">
        <v>484</v>
      </c>
      <c r="G5" s="283" t="s">
        <v>481</v>
      </c>
      <c r="H5" s="386"/>
      <c r="I5" s="460"/>
      <c r="J5" s="461"/>
    </row>
    <row r="6" spans="1:10" ht="21" customHeight="1">
      <c r="A6" s="118"/>
      <c r="B6" s="344" t="s">
        <v>165</v>
      </c>
      <c r="C6" s="345"/>
      <c r="D6" s="78"/>
      <c r="E6" s="462">
        <f aca="true" t="shared" si="0" ref="E6:J6">SUM(E7:E12)</f>
        <v>16360</v>
      </c>
      <c r="F6" s="462">
        <f t="shared" si="0"/>
        <v>232</v>
      </c>
      <c r="G6" s="462">
        <f t="shared" si="0"/>
        <v>495</v>
      </c>
      <c r="H6" s="462">
        <f t="shared" si="0"/>
        <v>670</v>
      </c>
      <c r="I6" s="462">
        <f t="shared" si="0"/>
        <v>34</v>
      </c>
      <c r="J6" s="463">
        <f t="shared" si="0"/>
        <v>13</v>
      </c>
    </row>
    <row r="7" spans="2:10" ht="21" customHeight="1">
      <c r="B7" s="393" t="s">
        <v>552</v>
      </c>
      <c r="C7" s="393"/>
      <c r="D7" s="4"/>
      <c r="E7" s="387">
        <v>16360</v>
      </c>
      <c r="F7" s="196">
        <v>19</v>
      </c>
      <c r="G7" s="379">
        <v>495</v>
      </c>
      <c r="H7" s="382">
        <v>670</v>
      </c>
      <c r="I7" s="196">
        <v>2</v>
      </c>
      <c r="J7" s="197">
        <v>0</v>
      </c>
    </row>
    <row r="8" spans="2:10" ht="21" customHeight="1">
      <c r="B8" s="360" t="s">
        <v>553</v>
      </c>
      <c r="C8" s="360"/>
      <c r="D8" s="4"/>
      <c r="E8" s="388"/>
      <c r="F8" s="192">
        <v>17</v>
      </c>
      <c r="G8" s="380"/>
      <c r="H8" s="383"/>
      <c r="I8" s="186">
        <v>2</v>
      </c>
      <c r="J8" s="187">
        <v>0</v>
      </c>
    </row>
    <row r="9" spans="2:10" ht="21" customHeight="1">
      <c r="B9" s="360" t="s">
        <v>554</v>
      </c>
      <c r="C9" s="360"/>
      <c r="D9" s="4"/>
      <c r="E9" s="388"/>
      <c r="F9" s="192">
        <v>14</v>
      </c>
      <c r="G9" s="380"/>
      <c r="H9" s="383"/>
      <c r="I9" s="192">
        <v>0</v>
      </c>
      <c r="J9" s="193">
        <v>0</v>
      </c>
    </row>
    <row r="10" spans="2:10" ht="21" customHeight="1">
      <c r="B10" s="360" t="s">
        <v>479</v>
      </c>
      <c r="C10" s="360"/>
      <c r="D10" s="4"/>
      <c r="E10" s="388"/>
      <c r="F10" s="192">
        <v>8</v>
      </c>
      <c r="G10" s="380"/>
      <c r="H10" s="383"/>
      <c r="I10" s="192">
        <v>1</v>
      </c>
      <c r="J10" s="193">
        <v>0</v>
      </c>
    </row>
    <row r="11" spans="2:10" ht="21" customHeight="1">
      <c r="B11" s="360" t="s">
        <v>480</v>
      </c>
      <c r="C11" s="360"/>
      <c r="D11" s="4"/>
      <c r="E11" s="388"/>
      <c r="F11" s="192">
        <v>164</v>
      </c>
      <c r="G11" s="380"/>
      <c r="H11" s="383"/>
      <c r="I11" s="186">
        <v>29</v>
      </c>
      <c r="J11" s="187">
        <v>13</v>
      </c>
    </row>
    <row r="12" spans="1:11" ht="21" customHeight="1">
      <c r="A12" s="60"/>
      <c r="B12" s="361" t="s">
        <v>43</v>
      </c>
      <c r="C12" s="361"/>
      <c r="D12" s="56"/>
      <c r="E12" s="389"/>
      <c r="F12" s="194">
        <v>10</v>
      </c>
      <c r="G12" s="381"/>
      <c r="H12" s="384"/>
      <c r="I12" s="188">
        <v>0</v>
      </c>
      <c r="J12" s="189">
        <v>0</v>
      </c>
      <c r="K12" s="15"/>
    </row>
    <row r="13" spans="2:10" s="15" customFormat="1" ht="16.5" customHeight="1">
      <c r="B13" s="119" t="s">
        <v>499</v>
      </c>
      <c r="J13" s="2" t="s">
        <v>311</v>
      </c>
    </row>
    <row r="14" spans="2:11" s="15" customFormat="1" ht="13.5" customHeight="1">
      <c r="B14" s="119"/>
      <c r="J14" s="2"/>
      <c r="K14" s="2"/>
    </row>
    <row r="15" spans="2:11" s="15" customFormat="1" ht="13.5" customHeight="1">
      <c r="B15" s="119"/>
      <c r="K15" s="2"/>
    </row>
    <row r="16" spans="2:11" s="15" customFormat="1" ht="13.5" customHeight="1">
      <c r="B16" s="119"/>
      <c r="K16" s="2"/>
    </row>
    <row r="17" ht="13.5" customHeight="1"/>
    <row r="18" ht="18.75" customHeight="1">
      <c r="A18" s="1" t="s">
        <v>390</v>
      </c>
    </row>
    <row r="19" spans="1:10" ht="13.5">
      <c r="A19" s="60"/>
      <c r="J19" s="21" t="str">
        <f>'[2]1(1) 試験検査の実施件数'!$P$4</f>
        <v>平成25年度</v>
      </c>
    </row>
    <row r="20" spans="1:11" ht="13.5" customHeight="1">
      <c r="A20" s="375" t="s">
        <v>162</v>
      </c>
      <c r="B20" s="375"/>
      <c r="C20" s="375"/>
      <c r="D20" s="376"/>
      <c r="E20" s="372" t="s">
        <v>465</v>
      </c>
      <c r="F20" s="369" t="s">
        <v>466</v>
      </c>
      <c r="G20" s="458"/>
      <c r="H20" s="385" t="s">
        <v>482</v>
      </c>
      <c r="I20" s="385" t="s">
        <v>483</v>
      </c>
      <c r="J20" s="374" t="s">
        <v>164</v>
      </c>
      <c r="K20" s="1" t="s">
        <v>498</v>
      </c>
    </row>
    <row r="21" spans="1:10" ht="13.5" customHeight="1">
      <c r="A21" s="377"/>
      <c r="B21" s="377"/>
      <c r="C21" s="377"/>
      <c r="D21" s="378"/>
      <c r="E21" s="459"/>
      <c r="F21" s="283" t="s">
        <v>484</v>
      </c>
      <c r="G21" s="283" t="s">
        <v>485</v>
      </c>
      <c r="H21" s="386"/>
      <c r="I21" s="460"/>
      <c r="J21" s="461"/>
    </row>
    <row r="22" spans="2:10" ht="27" customHeight="1">
      <c r="B22" s="392" t="s">
        <v>297</v>
      </c>
      <c r="C22" s="392"/>
      <c r="D22" s="137"/>
      <c r="E22" s="198">
        <v>9953</v>
      </c>
      <c r="F22" s="198">
        <v>16</v>
      </c>
      <c r="G22" s="198">
        <v>428</v>
      </c>
      <c r="H22" s="198">
        <v>350</v>
      </c>
      <c r="I22" s="198">
        <v>4</v>
      </c>
      <c r="J22" s="199">
        <v>3</v>
      </c>
    </row>
    <row r="23" spans="1:10" s="15" customFormat="1" ht="16.5" customHeight="1">
      <c r="A23" s="138"/>
      <c r="B23" s="119" t="s">
        <v>500</v>
      </c>
      <c r="J23" s="2" t="s">
        <v>311</v>
      </c>
    </row>
    <row r="24" s="15" customFormat="1" ht="13.5" customHeight="1">
      <c r="J24" s="2"/>
    </row>
    <row r="25" s="15" customFormat="1" ht="13.5" customHeight="1">
      <c r="J25" s="2"/>
    </row>
    <row r="26" s="15" customFormat="1" ht="13.5" customHeight="1">
      <c r="J26" s="2"/>
    </row>
    <row r="27" ht="13.5" customHeight="1"/>
    <row r="28" ht="18.75" customHeight="1">
      <c r="A28" s="1" t="s">
        <v>391</v>
      </c>
    </row>
    <row r="29" ht="13.5">
      <c r="J29" s="21" t="str">
        <f>'[2]1(1) 試験検査の実施件数'!$P$4</f>
        <v>平成25年度</v>
      </c>
    </row>
    <row r="30" spans="1:10" ht="27" customHeight="1">
      <c r="A30" s="124"/>
      <c r="B30" s="342" t="s">
        <v>224</v>
      </c>
      <c r="C30" s="343"/>
      <c r="D30" s="77"/>
      <c r="E30" s="57" t="s">
        <v>163</v>
      </c>
      <c r="F30" s="369" t="s">
        <v>466</v>
      </c>
      <c r="G30" s="458"/>
      <c r="H30" s="59" t="s">
        <v>501</v>
      </c>
      <c r="I30" s="59" t="s">
        <v>486</v>
      </c>
      <c r="J30" s="58" t="s">
        <v>164</v>
      </c>
    </row>
    <row r="31" spans="1:10" ht="27" customHeight="1">
      <c r="A31" s="125"/>
      <c r="B31" s="390" t="s">
        <v>502</v>
      </c>
      <c r="C31" s="391"/>
      <c r="D31" s="128"/>
      <c r="E31" s="200">
        <v>13951</v>
      </c>
      <c r="F31" s="373">
        <v>0</v>
      </c>
      <c r="G31" s="464"/>
      <c r="H31" s="198" t="s">
        <v>487</v>
      </c>
      <c r="I31" s="200">
        <v>5</v>
      </c>
      <c r="J31" s="199">
        <v>0</v>
      </c>
    </row>
    <row r="32" s="15" customFormat="1" ht="16.5" customHeight="1">
      <c r="J32" s="2" t="s">
        <v>311</v>
      </c>
    </row>
    <row r="33" s="15" customFormat="1" ht="13.5" customHeight="1">
      <c r="J33" s="2"/>
    </row>
    <row r="34" s="15" customFormat="1" ht="13.5" customHeight="1">
      <c r="J34" s="2"/>
    </row>
    <row r="35" s="15" customFormat="1" ht="13.5" customHeight="1">
      <c r="J35" s="2"/>
    </row>
    <row r="36" ht="13.5" customHeight="1"/>
    <row r="37" ht="18.75" customHeight="1">
      <c r="A37" s="1" t="s">
        <v>397</v>
      </c>
    </row>
    <row r="38" ht="13.5">
      <c r="J38" s="21" t="str">
        <f>'[2]1(1) 試験検査の実施件数'!$P$4</f>
        <v>平成25年度</v>
      </c>
    </row>
    <row r="39" spans="1:10" ht="27" customHeight="1">
      <c r="A39" s="124"/>
      <c r="B39" s="342" t="s">
        <v>224</v>
      </c>
      <c r="C39" s="343"/>
      <c r="D39" s="77"/>
      <c r="E39" s="57" t="s">
        <v>465</v>
      </c>
      <c r="F39" s="369" t="s">
        <v>466</v>
      </c>
      <c r="G39" s="458"/>
      <c r="H39" s="59" t="s">
        <v>501</v>
      </c>
      <c r="I39" s="59" t="s">
        <v>486</v>
      </c>
      <c r="J39" s="58" t="s">
        <v>164</v>
      </c>
    </row>
    <row r="40" spans="1:10" ht="27" customHeight="1">
      <c r="A40" s="125"/>
      <c r="B40" s="390" t="s">
        <v>503</v>
      </c>
      <c r="C40" s="391"/>
      <c r="D40" s="128"/>
      <c r="E40" s="200">
        <v>9548</v>
      </c>
      <c r="F40" s="373">
        <v>60</v>
      </c>
      <c r="G40" s="464"/>
      <c r="H40" s="200">
        <v>50</v>
      </c>
      <c r="I40" s="200">
        <v>56</v>
      </c>
      <c r="J40" s="201">
        <v>33</v>
      </c>
    </row>
    <row r="41" s="15" customFormat="1" ht="16.5" customHeight="1">
      <c r="J41" s="2" t="s">
        <v>311</v>
      </c>
    </row>
  </sheetData>
  <sheetProtection/>
  <mergeCells count="31">
    <mergeCell ref="B11:C11"/>
    <mergeCell ref="B12:C12"/>
    <mergeCell ref="F31:G31"/>
    <mergeCell ref="F30:G30"/>
    <mergeCell ref="B39:C39"/>
    <mergeCell ref="B40:C40"/>
    <mergeCell ref="B6:C6"/>
    <mergeCell ref="B22:C22"/>
    <mergeCell ref="B30:C30"/>
    <mergeCell ref="B31:C31"/>
    <mergeCell ref="B7:C7"/>
    <mergeCell ref="B8:C8"/>
    <mergeCell ref="B9:C9"/>
    <mergeCell ref="B10:C10"/>
    <mergeCell ref="I20:I21"/>
    <mergeCell ref="J20:J21"/>
    <mergeCell ref="E7:E12"/>
    <mergeCell ref="E4:E5"/>
    <mergeCell ref="F4:G4"/>
    <mergeCell ref="H4:H5"/>
    <mergeCell ref="I4:I5"/>
    <mergeCell ref="F39:G39"/>
    <mergeCell ref="F40:G40"/>
    <mergeCell ref="J4:J5"/>
    <mergeCell ref="A4:D5"/>
    <mergeCell ref="G7:G12"/>
    <mergeCell ref="H7:H12"/>
    <mergeCell ref="A20:D21"/>
    <mergeCell ref="E20:E21"/>
    <mergeCell ref="F20:G20"/>
    <mergeCell ref="H20:H21"/>
  </mergeCells>
  <printOptions horizontalCentered="1"/>
  <pageMargins left="0.4724409448818898" right="0.4724409448818898" top="0.7874015748031497" bottom="0.1968503937007874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488</v>
      </c>
    </row>
    <row r="2" spans="1:5" ht="13.5">
      <c r="A2" s="60"/>
      <c r="E2" s="21" t="str">
        <f>'[2]1(1) 試験検査の実施件数'!$P$4</f>
        <v>平成25年度</v>
      </c>
    </row>
    <row r="3" spans="1:5" ht="21" customHeight="1">
      <c r="A3" s="124"/>
      <c r="B3" s="342" t="s">
        <v>224</v>
      </c>
      <c r="C3" s="465"/>
      <c r="D3" s="466"/>
      <c r="E3" s="58" t="s">
        <v>44</v>
      </c>
    </row>
    <row r="4" spans="2:5" ht="21" customHeight="1">
      <c r="B4" s="344" t="s">
        <v>45</v>
      </c>
      <c r="C4" s="467"/>
      <c r="D4" s="468"/>
      <c r="E4" s="463">
        <f>SUM(E5:E9)</f>
        <v>1385</v>
      </c>
    </row>
    <row r="5" spans="1:5" ht="21" customHeight="1">
      <c r="A5" s="125"/>
      <c r="B5" s="394" t="s">
        <v>7</v>
      </c>
      <c r="C5" s="41" t="s">
        <v>504</v>
      </c>
      <c r="D5" s="41"/>
      <c r="E5" s="185">
        <v>671</v>
      </c>
    </row>
    <row r="6" spans="1:5" ht="21" customHeight="1">
      <c r="A6" s="20"/>
      <c r="B6" s="395"/>
      <c r="C6" s="4" t="s">
        <v>505</v>
      </c>
      <c r="D6" s="4"/>
      <c r="E6" s="187">
        <v>183</v>
      </c>
    </row>
    <row r="7" spans="2:5" ht="21" customHeight="1">
      <c r="B7" s="393" t="s">
        <v>46</v>
      </c>
      <c r="C7" s="41" t="s">
        <v>506</v>
      </c>
      <c r="D7" s="41"/>
      <c r="E7" s="197">
        <v>320</v>
      </c>
    </row>
    <row r="8" spans="2:5" ht="21" customHeight="1">
      <c r="B8" s="360"/>
      <c r="C8" s="4" t="s">
        <v>507</v>
      </c>
      <c r="D8" s="4"/>
      <c r="E8" s="193">
        <v>36</v>
      </c>
    </row>
    <row r="9" spans="2:5" ht="21" customHeight="1">
      <c r="B9" s="361"/>
      <c r="C9" s="56" t="s">
        <v>47</v>
      </c>
      <c r="D9" s="56"/>
      <c r="E9" s="189">
        <v>175</v>
      </c>
    </row>
    <row r="10" spans="1:5" ht="16.5" customHeight="1">
      <c r="A10" s="116"/>
      <c r="B10" s="3"/>
      <c r="E10" s="2" t="s">
        <v>311</v>
      </c>
    </row>
  </sheetData>
  <sheetProtection/>
  <mergeCells count="4">
    <mergeCell ref="B7:B9"/>
    <mergeCell ref="B3:C3"/>
    <mergeCell ref="B4:C4"/>
    <mergeCell ref="B5:B6"/>
  </mergeCells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12" t="s">
        <v>467</v>
      </c>
    </row>
    <row r="2" ht="13.5" customHeight="1">
      <c r="G2" s="21" t="str">
        <f>'1(1) 試験検査の実施件数'!$P$4</f>
        <v>平成25年度</v>
      </c>
    </row>
    <row r="3" spans="1:7" ht="30" customHeight="1">
      <c r="A3" s="116"/>
      <c r="B3" s="396" t="s">
        <v>168</v>
      </c>
      <c r="C3" s="369"/>
      <c r="D3" s="90"/>
      <c r="E3" s="51" t="s">
        <v>230</v>
      </c>
      <c r="F3" s="51" t="s">
        <v>128</v>
      </c>
      <c r="G3" s="55" t="s">
        <v>387</v>
      </c>
    </row>
    <row r="4" spans="1:7" ht="15" customHeight="1">
      <c r="A4" s="118"/>
      <c r="B4" s="353" t="s">
        <v>230</v>
      </c>
      <c r="C4" s="334"/>
      <c r="D4" s="26"/>
      <c r="E4" s="140">
        <f>SUM(E5:E15)</f>
        <v>161</v>
      </c>
      <c r="F4" s="140">
        <f>SUM(F5:F15)</f>
        <v>153</v>
      </c>
      <c r="G4" s="141">
        <f>SUM(G5:G15)</f>
        <v>8</v>
      </c>
    </row>
    <row r="5" spans="1:7" ht="15" customHeight="1">
      <c r="A5" s="125"/>
      <c r="B5" s="395" t="s">
        <v>1</v>
      </c>
      <c r="C5" s="4" t="s">
        <v>129</v>
      </c>
      <c r="D5" s="33"/>
      <c r="E5" s="258">
        <v>128</v>
      </c>
      <c r="F5" s="258">
        <v>128</v>
      </c>
      <c r="G5" s="272">
        <v>0</v>
      </c>
    </row>
    <row r="6" spans="2:7" ht="15" customHeight="1">
      <c r="B6" s="395"/>
      <c r="C6" s="4" t="s">
        <v>130</v>
      </c>
      <c r="D6" s="4"/>
      <c r="E6" s="206">
        <v>27</v>
      </c>
      <c r="F6" s="206">
        <v>25</v>
      </c>
      <c r="G6" s="205">
        <v>2</v>
      </c>
    </row>
    <row r="7" spans="2:7" ht="15" customHeight="1">
      <c r="B7" s="360" t="s">
        <v>2</v>
      </c>
      <c r="C7" s="360"/>
      <c r="D7" s="4"/>
      <c r="E7" s="204">
        <v>0</v>
      </c>
      <c r="F7" s="204">
        <v>0</v>
      </c>
      <c r="G7" s="205">
        <v>0</v>
      </c>
    </row>
    <row r="8" spans="2:7" ht="15" customHeight="1">
      <c r="B8" s="397" t="s">
        <v>131</v>
      </c>
      <c r="C8" s="398"/>
      <c r="D8" s="4"/>
      <c r="E8" s="204">
        <v>0</v>
      </c>
      <c r="F8" s="204">
        <v>0</v>
      </c>
      <c r="G8" s="205">
        <v>0</v>
      </c>
    </row>
    <row r="9" spans="1:7" ht="15" customHeight="1">
      <c r="A9" s="1">
        <v>1</v>
      </c>
      <c r="B9" s="397" t="s">
        <v>132</v>
      </c>
      <c r="C9" s="398"/>
      <c r="D9" s="4"/>
      <c r="E9" s="204">
        <v>1</v>
      </c>
      <c r="F9" s="204">
        <v>0</v>
      </c>
      <c r="G9" s="205">
        <v>1</v>
      </c>
    </row>
    <row r="10" spans="2:7" ht="15" customHeight="1">
      <c r="B10" s="397" t="s">
        <v>133</v>
      </c>
      <c r="C10" s="398"/>
      <c r="D10" s="4"/>
      <c r="E10" s="206">
        <v>1</v>
      </c>
      <c r="F10" s="204">
        <v>0</v>
      </c>
      <c r="G10" s="273">
        <v>1</v>
      </c>
    </row>
    <row r="11" spans="2:7" ht="15" customHeight="1">
      <c r="B11" s="397" t="s">
        <v>0</v>
      </c>
      <c r="C11" s="398"/>
      <c r="D11" s="4"/>
      <c r="E11" s="206">
        <v>2</v>
      </c>
      <c r="F11" s="204">
        <v>0</v>
      </c>
      <c r="G11" s="273">
        <v>2</v>
      </c>
    </row>
    <row r="12" spans="2:7" ht="15" customHeight="1">
      <c r="B12" s="360" t="s">
        <v>384</v>
      </c>
      <c r="C12" s="360"/>
      <c r="D12" s="33"/>
      <c r="E12" s="204">
        <v>0</v>
      </c>
      <c r="F12" s="204">
        <v>0</v>
      </c>
      <c r="G12" s="205">
        <v>0</v>
      </c>
    </row>
    <row r="13" spans="2:7" ht="15" customHeight="1">
      <c r="B13" s="360" t="s">
        <v>385</v>
      </c>
      <c r="C13" s="360"/>
      <c r="D13" s="33"/>
      <c r="E13" s="204">
        <v>0</v>
      </c>
      <c r="F13" s="204">
        <v>0</v>
      </c>
      <c r="G13" s="205">
        <v>0</v>
      </c>
    </row>
    <row r="14" spans="2:7" ht="15" customHeight="1">
      <c r="B14" s="360" t="s">
        <v>386</v>
      </c>
      <c r="C14" s="360"/>
      <c r="D14" s="33"/>
      <c r="E14" s="204">
        <v>0</v>
      </c>
      <c r="F14" s="204">
        <v>0</v>
      </c>
      <c r="G14" s="205">
        <v>0</v>
      </c>
    </row>
    <row r="15" spans="1:7" ht="15" customHeight="1">
      <c r="A15" s="60"/>
      <c r="B15" s="399" t="s">
        <v>470</v>
      </c>
      <c r="C15" s="400"/>
      <c r="D15" s="56"/>
      <c r="E15" s="207">
        <v>2</v>
      </c>
      <c r="F15" s="274">
        <v>0</v>
      </c>
      <c r="G15" s="275">
        <v>2</v>
      </c>
    </row>
    <row r="16" spans="1:7" s="15" customFormat="1" ht="16.5" customHeight="1">
      <c r="A16" s="119" t="s">
        <v>469</v>
      </c>
      <c r="G16" s="2" t="s">
        <v>311</v>
      </c>
    </row>
    <row r="17" ht="13.5">
      <c r="A17" s="1" t="s">
        <v>468</v>
      </c>
    </row>
  </sheetData>
  <sheetProtection/>
  <mergeCells count="12">
    <mergeCell ref="B9:C9"/>
    <mergeCell ref="B10:C10"/>
    <mergeCell ref="B3:C3"/>
    <mergeCell ref="B4:C4"/>
    <mergeCell ref="B7:C7"/>
    <mergeCell ref="B8:C8"/>
    <mergeCell ref="B15:C15"/>
    <mergeCell ref="B5:B6"/>
    <mergeCell ref="B11:C11"/>
    <mergeCell ref="B12:C12"/>
    <mergeCell ref="B13:C13"/>
    <mergeCell ref="B14:C14"/>
  </mergeCells>
  <printOptions horizontalCentered="1"/>
  <pageMargins left="0.6692913385826772" right="0.6692913385826772" top="0.7874015748031497" bottom="0.5905511811023623" header="0.4724409448818898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128.西川　文彬</cp:lastModifiedBy>
  <cp:lastPrinted>2015-01-16T00:35:43Z</cp:lastPrinted>
  <dcterms:created xsi:type="dcterms:W3CDTF">2000-06-13T14:38:50Z</dcterms:created>
  <dcterms:modified xsi:type="dcterms:W3CDTF">2015-12-24T06:58:19Z</dcterms:modified>
  <cp:category/>
  <cp:version/>
  <cp:contentType/>
  <cp:contentStatus/>
</cp:coreProperties>
</file>